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berto Publicaciones Histórico\congresos\Revistas\Mathematical Problems in Engineering\July 2019\Edition\Edition final\"/>
    </mc:Choice>
  </mc:AlternateContent>
  <xr:revisionPtr revIDLastSave="0" documentId="8_{522FBB21-B9F1-4B17-814E-FB4F8342183C}" xr6:coauthVersionLast="40" xr6:coauthVersionMax="40" xr10:uidLastSave="{00000000-0000-0000-0000-000000000000}"/>
  <bookViews>
    <workbookView xWindow="390" yWindow="390" windowWidth="23160" windowHeight="14805" xr2:uid="{620151EB-98DF-450F-8747-DA9FD4D7A6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B7" i="1"/>
  <c r="B8" i="1" s="1"/>
  <c r="D6" i="1"/>
  <c r="D8" i="1" l="1"/>
  <c r="B9" i="1"/>
  <c r="C6" i="1"/>
  <c r="C7" i="1"/>
  <c r="C8" i="1" l="1"/>
  <c r="I6" i="1"/>
  <c r="J6" i="1" s="1"/>
  <c r="G6" i="1"/>
  <c r="H6" i="1" s="1"/>
  <c r="V6" i="1"/>
  <c r="W6" i="1" s="1"/>
  <c r="M6" i="1"/>
  <c r="N6" i="1" s="1"/>
  <c r="O6" i="1" s="1"/>
  <c r="P6" i="1" s="1"/>
  <c r="Q6" i="1" s="1"/>
  <c r="T6" i="1"/>
  <c r="U6" i="1" s="1"/>
  <c r="E6" i="1"/>
  <c r="F6" i="1" s="1"/>
  <c r="K6" i="1"/>
  <c r="L6" i="1" s="1"/>
  <c r="R6" i="1"/>
  <c r="S6" i="1" s="1"/>
  <c r="X6" i="1"/>
  <c r="Y6" i="1" s="1"/>
  <c r="D9" i="1"/>
  <c r="B10" i="1"/>
  <c r="R7" i="1"/>
  <c r="S7" i="1" s="1"/>
  <c r="G7" i="1"/>
  <c r="H7" i="1" s="1"/>
  <c r="V7" i="1"/>
  <c r="W7" i="1" s="1"/>
  <c r="M7" i="1"/>
  <c r="N7" i="1" s="1"/>
  <c r="O7" i="1" s="1"/>
  <c r="P7" i="1" s="1"/>
  <c r="Q7" i="1" s="1"/>
  <c r="T7" i="1"/>
  <c r="U7" i="1" s="1"/>
  <c r="I7" i="1"/>
  <c r="J7" i="1" s="1"/>
  <c r="E7" i="1"/>
  <c r="F7" i="1" s="1"/>
  <c r="K7" i="1"/>
  <c r="L7" i="1" s="1"/>
  <c r="X7" i="1"/>
  <c r="Y7" i="1" s="1"/>
  <c r="B11" i="1" l="1"/>
  <c r="D10" i="1"/>
  <c r="C9" i="1"/>
  <c r="G8" i="1"/>
  <c r="H8" i="1" s="1"/>
  <c r="V8" i="1"/>
  <c r="W8" i="1" s="1"/>
  <c r="M8" i="1"/>
  <c r="N8" i="1" s="1"/>
  <c r="O8" i="1" s="1"/>
  <c r="P8" i="1" s="1"/>
  <c r="Q8" i="1" s="1"/>
  <c r="T8" i="1"/>
  <c r="U8" i="1" s="1"/>
  <c r="E8" i="1"/>
  <c r="F8" i="1" s="1"/>
  <c r="K8" i="1"/>
  <c r="L8" i="1" s="1"/>
  <c r="R8" i="1"/>
  <c r="S8" i="1" s="1"/>
  <c r="I8" i="1"/>
  <c r="J8" i="1" s="1"/>
  <c r="X8" i="1"/>
  <c r="Y8" i="1" s="1"/>
  <c r="B12" i="1" l="1"/>
  <c r="D11" i="1"/>
  <c r="X9" i="1"/>
  <c r="Y9" i="1" s="1"/>
  <c r="G9" i="1"/>
  <c r="H9" i="1" s="1"/>
  <c r="V9" i="1"/>
  <c r="W9" i="1" s="1"/>
  <c r="E9" i="1"/>
  <c r="F9" i="1" s="1"/>
  <c r="M9" i="1"/>
  <c r="N9" i="1" s="1"/>
  <c r="O9" i="1" s="1"/>
  <c r="P9" i="1" s="1"/>
  <c r="Q9" i="1" s="1"/>
  <c r="T9" i="1"/>
  <c r="U9" i="1" s="1"/>
  <c r="I9" i="1"/>
  <c r="J9" i="1" s="1"/>
  <c r="K9" i="1"/>
  <c r="L9" i="1" s="1"/>
  <c r="R9" i="1"/>
  <c r="S9" i="1" s="1"/>
  <c r="C10" i="1"/>
  <c r="G10" i="1" l="1"/>
  <c r="H10" i="1" s="1"/>
  <c r="E10" i="1"/>
  <c r="F10" i="1" s="1"/>
  <c r="R10" i="1"/>
  <c r="S10" i="1" s="1"/>
  <c r="X10" i="1"/>
  <c r="Y10" i="1" s="1"/>
  <c r="M10" i="1"/>
  <c r="N10" i="1" s="1"/>
  <c r="O10" i="1" s="1"/>
  <c r="P10" i="1" s="1"/>
  <c r="Q10" i="1" s="1"/>
  <c r="V10" i="1"/>
  <c r="W10" i="1" s="1"/>
  <c r="T10" i="1"/>
  <c r="U10" i="1" s="1"/>
  <c r="K10" i="1"/>
  <c r="L10" i="1" s="1"/>
  <c r="I10" i="1"/>
  <c r="J10" i="1" s="1"/>
  <c r="C11" i="1"/>
  <c r="B13" i="1"/>
  <c r="D12" i="1"/>
  <c r="B14" i="1" l="1"/>
  <c r="D13" i="1"/>
  <c r="C12" i="1"/>
  <c r="G11" i="1"/>
  <c r="H11" i="1" s="1"/>
  <c r="M11" i="1"/>
  <c r="N11" i="1" s="1"/>
  <c r="O11" i="1" s="1"/>
  <c r="P11" i="1" s="1"/>
  <c r="Q11" i="1" s="1"/>
  <c r="T11" i="1"/>
  <c r="U11" i="1" s="1"/>
  <c r="K11" i="1"/>
  <c r="L11" i="1" s="1"/>
  <c r="R11" i="1"/>
  <c r="S11" i="1" s="1"/>
  <c r="I11" i="1"/>
  <c r="J11" i="1" s="1"/>
  <c r="V11" i="1"/>
  <c r="W11" i="1" s="1"/>
  <c r="X11" i="1"/>
  <c r="Y11" i="1" s="1"/>
  <c r="E11" i="1"/>
  <c r="F11" i="1" s="1"/>
  <c r="G12" i="1" l="1"/>
  <c r="H12" i="1" s="1"/>
  <c r="E12" i="1"/>
  <c r="F12" i="1" s="1"/>
  <c r="X12" i="1"/>
  <c r="Y12" i="1" s="1"/>
  <c r="M12" i="1"/>
  <c r="N12" i="1" s="1"/>
  <c r="O12" i="1" s="1"/>
  <c r="P12" i="1" s="1"/>
  <c r="Q12" i="1" s="1"/>
  <c r="V12" i="1"/>
  <c r="W12" i="1" s="1"/>
  <c r="T12" i="1"/>
  <c r="U12" i="1" s="1"/>
  <c r="K12" i="1"/>
  <c r="L12" i="1" s="1"/>
  <c r="R12" i="1"/>
  <c r="S12" i="1" s="1"/>
  <c r="I12" i="1"/>
  <c r="J12" i="1" s="1"/>
  <c r="C13" i="1"/>
  <c r="D14" i="1"/>
  <c r="B15" i="1"/>
  <c r="R13" i="1" l="1"/>
  <c r="S13" i="1" s="1"/>
  <c r="G13" i="1"/>
  <c r="H13" i="1" s="1"/>
  <c r="M13" i="1"/>
  <c r="N13" i="1" s="1"/>
  <c r="O13" i="1" s="1"/>
  <c r="P13" i="1" s="1"/>
  <c r="Q13" i="1" s="1"/>
  <c r="E13" i="1"/>
  <c r="F13" i="1" s="1"/>
  <c r="X13" i="1"/>
  <c r="Y13" i="1" s="1"/>
  <c r="K13" i="1"/>
  <c r="L13" i="1" s="1"/>
  <c r="I13" i="1"/>
  <c r="J13" i="1" s="1"/>
  <c r="V13" i="1"/>
  <c r="W13" i="1" s="1"/>
  <c r="T13" i="1"/>
  <c r="U13" i="1" s="1"/>
  <c r="C14" i="1"/>
  <c r="D15" i="1"/>
  <c r="B16" i="1"/>
  <c r="R14" i="1" l="1"/>
  <c r="S14" i="1" s="1"/>
  <c r="X14" i="1"/>
  <c r="Y14" i="1" s="1"/>
  <c r="G14" i="1"/>
  <c r="H14" i="1" s="1"/>
  <c r="M14" i="1"/>
  <c r="N14" i="1" s="1"/>
  <c r="O14" i="1" s="1"/>
  <c r="P14" i="1" s="1"/>
  <c r="Q14" i="1" s="1"/>
  <c r="E14" i="1"/>
  <c r="F14" i="1" s="1"/>
  <c r="K14" i="1"/>
  <c r="L14" i="1" s="1"/>
  <c r="V14" i="1"/>
  <c r="W14" i="1" s="1"/>
  <c r="I14" i="1"/>
  <c r="J14" i="1" s="1"/>
  <c r="T14" i="1"/>
  <c r="U14" i="1" s="1"/>
  <c r="B17" i="1"/>
  <c r="D16" i="1"/>
  <c r="C15" i="1"/>
  <c r="G15" i="1" l="1"/>
  <c r="H15" i="1" s="1"/>
  <c r="R15" i="1"/>
  <c r="S15" i="1" s="1"/>
  <c r="I15" i="1"/>
  <c r="J15" i="1" s="1"/>
  <c r="T15" i="1"/>
  <c r="U15" i="1" s="1"/>
  <c r="E15" i="1"/>
  <c r="F15" i="1" s="1"/>
  <c r="M15" i="1"/>
  <c r="N15" i="1" s="1"/>
  <c r="O15" i="1" s="1"/>
  <c r="P15" i="1" s="1"/>
  <c r="Q15" i="1" s="1"/>
  <c r="K15" i="1"/>
  <c r="L15" i="1" s="1"/>
  <c r="X15" i="1"/>
  <c r="Y15" i="1" s="1"/>
  <c r="V15" i="1"/>
  <c r="W15" i="1" s="1"/>
  <c r="C16" i="1"/>
  <c r="D17" i="1"/>
  <c r="B18" i="1"/>
  <c r="G16" i="1" l="1"/>
  <c r="H16" i="1" s="1"/>
  <c r="K16" i="1"/>
  <c r="L16" i="1" s="1"/>
  <c r="I16" i="1"/>
  <c r="J16" i="1" s="1"/>
  <c r="V16" i="1"/>
  <c r="W16" i="1" s="1"/>
  <c r="M16" i="1"/>
  <c r="N16" i="1" s="1"/>
  <c r="O16" i="1" s="1"/>
  <c r="P16" i="1" s="1"/>
  <c r="Q16" i="1" s="1"/>
  <c r="X16" i="1"/>
  <c r="Y16" i="1" s="1"/>
  <c r="T16" i="1"/>
  <c r="U16" i="1" s="1"/>
  <c r="E16" i="1"/>
  <c r="F16" i="1" s="1"/>
  <c r="R16" i="1"/>
  <c r="S16" i="1" s="1"/>
  <c r="D18" i="1"/>
  <c r="B19" i="1"/>
  <c r="C17" i="1"/>
  <c r="G17" i="1" l="1"/>
  <c r="H17" i="1" s="1"/>
  <c r="V17" i="1"/>
  <c r="W17" i="1" s="1"/>
  <c r="M17" i="1"/>
  <c r="N17" i="1" s="1"/>
  <c r="O17" i="1" s="1"/>
  <c r="P17" i="1" s="1"/>
  <c r="Q17" i="1" s="1"/>
  <c r="K17" i="1"/>
  <c r="L17" i="1" s="1"/>
  <c r="E17" i="1"/>
  <c r="F17" i="1" s="1"/>
  <c r="R17" i="1"/>
  <c r="S17" i="1" s="1"/>
  <c r="X17" i="1"/>
  <c r="Y17" i="1" s="1"/>
  <c r="I17" i="1"/>
  <c r="J17" i="1" s="1"/>
  <c r="T17" i="1"/>
  <c r="U17" i="1" s="1"/>
  <c r="B20" i="1"/>
  <c r="D19" i="1"/>
  <c r="C18" i="1"/>
  <c r="G18" i="1" l="1"/>
  <c r="H18" i="1" s="1"/>
  <c r="V18" i="1"/>
  <c r="W18" i="1" s="1"/>
  <c r="M18" i="1"/>
  <c r="N18" i="1" s="1"/>
  <c r="O18" i="1" s="1"/>
  <c r="P18" i="1" s="1"/>
  <c r="Q18" i="1" s="1"/>
  <c r="K18" i="1"/>
  <c r="L18" i="1" s="1"/>
  <c r="R18" i="1"/>
  <c r="S18" i="1" s="1"/>
  <c r="I18" i="1"/>
  <c r="J18" i="1" s="1"/>
  <c r="T18" i="1"/>
  <c r="U18" i="1" s="1"/>
  <c r="E18" i="1"/>
  <c r="F18" i="1" s="1"/>
  <c r="X18" i="1"/>
  <c r="Y18" i="1" s="1"/>
  <c r="C19" i="1"/>
  <c r="B21" i="1"/>
  <c r="D20" i="1"/>
  <c r="C20" i="1" l="1"/>
  <c r="B22" i="1"/>
  <c r="D21" i="1"/>
  <c r="G19" i="1"/>
  <c r="H19" i="1" s="1"/>
  <c r="V19" i="1"/>
  <c r="W19" i="1" s="1"/>
  <c r="M19" i="1"/>
  <c r="N19" i="1" s="1"/>
  <c r="O19" i="1" s="1"/>
  <c r="P19" i="1" s="1"/>
  <c r="Q19" i="1" s="1"/>
  <c r="T19" i="1"/>
  <c r="U19" i="1" s="1"/>
  <c r="K19" i="1"/>
  <c r="L19" i="1" s="1"/>
  <c r="I19" i="1"/>
  <c r="J19" i="1" s="1"/>
  <c r="X19" i="1"/>
  <c r="Y19" i="1" s="1"/>
  <c r="E19" i="1"/>
  <c r="F19" i="1" s="1"/>
  <c r="R19" i="1"/>
  <c r="S19" i="1" s="1"/>
  <c r="C21" i="1" l="1"/>
  <c r="D22" i="1"/>
  <c r="B23" i="1"/>
  <c r="G20" i="1"/>
  <c r="H20" i="1" s="1"/>
  <c r="T20" i="1"/>
  <c r="U20" i="1" s="1"/>
  <c r="K20" i="1"/>
  <c r="L20" i="1" s="1"/>
  <c r="X20" i="1"/>
  <c r="Y20" i="1" s="1"/>
  <c r="E20" i="1"/>
  <c r="F20" i="1" s="1"/>
  <c r="I20" i="1"/>
  <c r="J20" i="1" s="1"/>
  <c r="R20" i="1"/>
  <c r="S20" i="1" s="1"/>
  <c r="V20" i="1"/>
  <c r="W20" i="1" s="1"/>
  <c r="M20" i="1"/>
  <c r="N20" i="1" s="1"/>
  <c r="O20" i="1" s="1"/>
  <c r="P20" i="1" s="1"/>
  <c r="Q20" i="1" s="1"/>
  <c r="B24" i="1" l="1"/>
  <c r="D23" i="1"/>
  <c r="G21" i="1"/>
  <c r="H21" i="1" s="1"/>
  <c r="X21" i="1"/>
  <c r="Y21" i="1" s="1"/>
  <c r="E21" i="1"/>
  <c r="F21" i="1" s="1"/>
  <c r="T21" i="1"/>
  <c r="U21" i="1" s="1"/>
  <c r="K21" i="1"/>
  <c r="L21" i="1" s="1"/>
  <c r="R21" i="1"/>
  <c r="S21" i="1" s="1"/>
  <c r="I21" i="1"/>
  <c r="J21" i="1" s="1"/>
  <c r="V21" i="1"/>
  <c r="W21" i="1" s="1"/>
  <c r="M21" i="1"/>
  <c r="N21" i="1" s="1"/>
  <c r="O21" i="1" s="1"/>
  <c r="P21" i="1" s="1"/>
  <c r="Q21" i="1" s="1"/>
  <c r="C22" i="1"/>
  <c r="C23" i="1" l="1"/>
  <c r="G22" i="1"/>
  <c r="H22" i="1" s="1"/>
  <c r="R22" i="1"/>
  <c r="S22" i="1" s="1"/>
  <c r="I22" i="1"/>
  <c r="J22" i="1" s="1"/>
  <c r="X22" i="1"/>
  <c r="Y22" i="1" s="1"/>
  <c r="E22" i="1"/>
  <c r="F22" i="1" s="1"/>
  <c r="V22" i="1"/>
  <c r="W22" i="1" s="1"/>
  <c r="M22" i="1"/>
  <c r="N22" i="1" s="1"/>
  <c r="O22" i="1" s="1"/>
  <c r="P22" i="1" s="1"/>
  <c r="Q22" i="1" s="1"/>
  <c r="T22" i="1"/>
  <c r="U22" i="1" s="1"/>
  <c r="K22" i="1"/>
  <c r="L22" i="1" s="1"/>
  <c r="D24" i="1"/>
  <c r="B25" i="1"/>
  <c r="D25" i="1" l="1"/>
  <c r="B26" i="1"/>
  <c r="C24" i="1"/>
  <c r="G23" i="1"/>
  <c r="H23" i="1" s="1"/>
  <c r="V23" i="1"/>
  <c r="W23" i="1" s="1"/>
  <c r="R23" i="1"/>
  <c r="S23" i="1" s="1"/>
  <c r="I23" i="1"/>
  <c r="J23" i="1" s="1"/>
  <c r="X23" i="1"/>
  <c r="Y23" i="1" s="1"/>
  <c r="M23" i="1"/>
  <c r="N23" i="1" s="1"/>
  <c r="O23" i="1" s="1"/>
  <c r="P23" i="1" s="1"/>
  <c r="Q23" i="1" s="1"/>
  <c r="T23" i="1"/>
  <c r="U23" i="1" s="1"/>
  <c r="E23" i="1"/>
  <c r="F23" i="1" s="1"/>
  <c r="K23" i="1"/>
  <c r="L23" i="1" s="1"/>
  <c r="G24" i="1" l="1"/>
  <c r="H24" i="1" s="1"/>
  <c r="V24" i="1"/>
  <c r="W24" i="1" s="1"/>
  <c r="T24" i="1"/>
  <c r="U24" i="1" s="1"/>
  <c r="I24" i="1"/>
  <c r="J24" i="1" s="1"/>
  <c r="M24" i="1"/>
  <c r="N24" i="1" s="1"/>
  <c r="O24" i="1" s="1"/>
  <c r="P24" i="1" s="1"/>
  <c r="Q24" i="1" s="1"/>
  <c r="E24" i="1"/>
  <c r="F24" i="1" s="1"/>
  <c r="X24" i="1"/>
  <c r="Y24" i="1" s="1"/>
  <c r="R24" i="1"/>
  <c r="S24" i="1" s="1"/>
  <c r="K24" i="1"/>
  <c r="L24" i="1" s="1"/>
  <c r="D26" i="1"/>
  <c r="B27" i="1"/>
  <c r="C25" i="1"/>
  <c r="G25" i="1" l="1"/>
  <c r="H25" i="1" s="1"/>
  <c r="V25" i="1"/>
  <c r="W25" i="1" s="1"/>
  <c r="K25" i="1"/>
  <c r="L25" i="1" s="1"/>
  <c r="I25" i="1"/>
  <c r="J25" i="1" s="1"/>
  <c r="M25" i="1"/>
  <c r="N25" i="1" s="1"/>
  <c r="O25" i="1" s="1"/>
  <c r="P25" i="1" s="1"/>
  <c r="Q25" i="1" s="1"/>
  <c r="X25" i="1"/>
  <c r="Y25" i="1" s="1"/>
  <c r="T25" i="1"/>
  <c r="U25" i="1" s="1"/>
  <c r="R25" i="1"/>
  <c r="S25" i="1" s="1"/>
  <c r="E25" i="1"/>
  <c r="F25" i="1" s="1"/>
  <c r="D27" i="1"/>
  <c r="B28" i="1"/>
  <c r="C26" i="1"/>
  <c r="G26" i="1" l="1"/>
  <c r="H26" i="1" s="1"/>
  <c r="V26" i="1"/>
  <c r="W26" i="1" s="1"/>
  <c r="K26" i="1"/>
  <c r="L26" i="1" s="1"/>
  <c r="X26" i="1"/>
  <c r="Y26" i="1" s="1"/>
  <c r="R26" i="1"/>
  <c r="S26" i="1" s="1"/>
  <c r="E26" i="1"/>
  <c r="F26" i="1" s="1"/>
  <c r="M26" i="1"/>
  <c r="N26" i="1" s="1"/>
  <c r="O26" i="1" s="1"/>
  <c r="P26" i="1" s="1"/>
  <c r="Q26" i="1" s="1"/>
  <c r="T26" i="1"/>
  <c r="U26" i="1" s="1"/>
  <c r="I26" i="1"/>
  <c r="J26" i="1" s="1"/>
  <c r="C27" i="1"/>
  <c r="B29" i="1"/>
  <c r="D28" i="1"/>
  <c r="C28" i="1" l="1"/>
  <c r="D29" i="1"/>
  <c r="B30" i="1"/>
  <c r="G27" i="1"/>
  <c r="H27" i="1" s="1"/>
  <c r="V27" i="1"/>
  <c r="W27" i="1" s="1"/>
  <c r="K27" i="1"/>
  <c r="L27" i="1" s="1"/>
  <c r="T27" i="1"/>
  <c r="U27" i="1" s="1"/>
  <c r="R27" i="1"/>
  <c r="S27" i="1" s="1"/>
  <c r="E27" i="1"/>
  <c r="F27" i="1" s="1"/>
  <c r="M27" i="1"/>
  <c r="N27" i="1" s="1"/>
  <c r="O27" i="1" s="1"/>
  <c r="P27" i="1" s="1"/>
  <c r="Q27" i="1" s="1"/>
  <c r="X27" i="1"/>
  <c r="Y27" i="1" s="1"/>
  <c r="I27" i="1"/>
  <c r="J27" i="1" s="1"/>
  <c r="D30" i="1" l="1"/>
  <c r="B31" i="1"/>
  <c r="G28" i="1"/>
  <c r="H28" i="1" s="1"/>
  <c r="V28" i="1"/>
  <c r="W28" i="1" s="1"/>
  <c r="K28" i="1"/>
  <c r="L28" i="1" s="1"/>
  <c r="M28" i="1"/>
  <c r="N28" i="1" s="1"/>
  <c r="O28" i="1" s="1"/>
  <c r="P28" i="1" s="1"/>
  <c r="Q28" i="1" s="1"/>
  <c r="I28" i="1"/>
  <c r="J28" i="1" s="1"/>
  <c r="T28" i="1"/>
  <c r="U28" i="1" s="1"/>
  <c r="R28" i="1"/>
  <c r="S28" i="1" s="1"/>
  <c r="E28" i="1"/>
  <c r="F28" i="1" s="1"/>
  <c r="X28" i="1"/>
  <c r="Y28" i="1" s="1"/>
  <c r="C29" i="1"/>
  <c r="G29" i="1" l="1"/>
  <c r="H29" i="1" s="1"/>
  <c r="V29" i="1"/>
  <c r="W29" i="1" s="1"/>
  <c r="K29" i="1"/>
  <c r="L29" i="1" s="1"/>
  <c r="X29" i="1"/>
  <c r="Y29" i="1" s="1"/>
  <c r="I29" i="1"/>
  <c r="J29" i="1" s="1"/>
  <c r="T29" i="1"/>
  <c r="U29" i="1" s="1"/>
  <c r="R29" i="1"/>
  <c r="S29" i="1" s="1"/>
  <c r="E29" i="1"/>
  <c r="F29" i="1" s="1"/>
  <c r="M29" i="1"/>
  <c r="N29" i="1" s="1"/>
  <c r="O29" i="1" s="1"/>
  <c r="P29" i="1" s="1"/>
  <c r="Q29" i="1" s="1"/>
  <c r="B32" i="1"/>
  <c r="D31" i="1"/>
  <c r="C30" i="1"/>
  <c r="G30" i="1" l="1"/>
  <c r="H30" i="1" s="1"/>
  <c r="V30" i="1"/>
  <c r="W30" i="1" s="1"/>
  <c r="K30" i="1"/>
  <c r="L30" i="1" s="1"/>
  <c r="X30" i="1"/>
  <c r="Y30" i="1" s="1"/>
  <c r="I30" i="1"/>
  <c r="J30" i="1" s="1"/>
  <c r="R30" i="1"/>
  <c r="S30" i="1" s="1"/>
  <c r="E30" i="1"/>
  <c r="F30" i="1" s="1"/>
  <c r="T30" i="1"/>
  <c r="U30" i="1" s="1"/>
  <c r="M30" i="1"/>
  <c r="N30" i="1" s="1"/>
  <c r="O30" i="1" s="1"/>
  <c r="P30" i="1" s="1"/>
  <c r="Q30" i="1" s="1"/>
  <c r="C31" i="1"/>
  <c r="B33" i="1"/>
  <c r="D32" i="1"/>
  <c r="C32" i="1" l="1"/>
  <c r="G31" i="1"/>
  <c r="H31" i="1" s="1"/>
  <c r="V31" i="1"/>
  <c r="W31" i="1" s="1"/>
  <c r="K31" i="1"/>
  <c r="L31" i="1" s="1"/>
  <c r="R31" i="1"/>
  <c r="S31" i="1" s="1"/>
  <c r="E31" i="1"/>
  <c r="F31" i="1" s="1"/>
  <c r="M31" i="1"/>
  <c r="N31" i="1" s="1"/>
  <c r="O31" i="1" s="1"/>
  <c r="P31" i="1" s="1"/>
  <c r="Q31" i="1" s="1"/>
  <c r="X31" i="1"/>
  <c r="Y31" i="1" s="1"/>
  <c r="T31" i="1"/>
  <c r="U31" i="1" s="1"/>
  <c r="I31" i="1"/>
  <c r="J31" i="1" s="1"/>
  <c r="D33" i="1"/>
  <c r="B34" i="1"/>
  <c r="G32" i="1" l="1"/>
  <c r="H32" i="1" s="1"/>
  <c r="V32" i="1"/>
  <c r="W32" i="1" s="1"/>
  <c r="K32" i="1"/>
  <c r="L32" i="1" s="1"/>
  <c r="T32" i="1"/>
  <c r="U32" i="1" s="1"/>
  <c r="M32" i="1"/>
  <c r="N32" i="1" s="1"/>
  <c r="O32" i="1" s="1"/>
  <c r="P32" i="1" s="1"/>
  <c r="Q32" i="1" s="1"/>
  <c r="I32" i="1"/>
  <c r="J32" i="1" s="1"/>
  <c r="E32" i="1"/>
  <c r="F32" i="1" s="1"/>
  <c r="X32" i="1"/>
  <c r="Y32" i="1" s="1"/>
  <c r="R32" i="1"/>
  <c r="S32" i="1" s="1"/>
  <c r="B35" i="1"/>
  <c r="D34" i="1"/>
  <c r="C33" i="1"/>
  <c r="B36" i="1" l="1"/>
  <c r="D35" i="1"/>
  <c r="C34" i="1"/>
  <c r="G33" i="1"/>
  <c r="H33" i="1" s="1"/>
  <c r="V33" i="1"/>
  <c r="W33" i="1" s="1"/>
  <c r="K33" i="1"/>
  <c r="L33" i="1" s="1"/>
  <c r="I33" i="1"/>
  <c r="J33" i="1" s="1"/>
  <c r="M33" i="1"/>
  <c r="N33" i="1" s="1"/>
  <c r="O33" i="1" s="1"/>
  <c r="P33" i="1" s="1"/>
  <c r="Q33" i="1" s="1"/>
  <c r="X33" i="1"/>
  <c r="Y33" i="1" s="1"/>
  <c r="R33" i="1"/>
  <c r="S33" i="1" s="1"/>
  <c r="T33" i="1"/>
  <c r="U33" i="1" s="1"/>
  <c r="E33" i="1"/>
  <c r="F33" i="1" s="1"/>
  <c r="C35" i="1" l="1"/>
  <c r="I34" i="1"/>
  <c r="J34" i="1" s="1"/>
  <c r="R34" i="1"/>
  <c r="S34" i="1" s="1"/>
  <c r="G34" i="1"/>
  <c r="H34" i="1" s="1"/>
  <c r="V34" i="1"/>
  <c r="W34" i="1" s="1"/>
  <c r="M34" i="1"/>
  <c r="N34" i="1" s="1"/>
  <c r="O34" i="1" s="1"/>
  <c r="P34" i="1" s="1"/>
  <c r="Q34" i="1" s="1"/>
  <c r="T34" i="1"/>
  <c r="U34" i="1" s="1"/>
  <c r="E34" i="1"/>
  <c r="F34" i="1" s="1"/>
  <c r="X34" i="1"/>
  <c r="Y34" i="1" s="1"/>
  <c r="K34" i="1"/>
  <c r="L34" i="1" s="1"/>
  <c r="B37" i="1"/>
  <c r="D36" i="1"/>
  <c r="I35" i="1" l="1"/>
  <c r="J35" i="1" s="1"/>
  <c r="T35" i="1"/>
  <c r="U35" i="1" s="1"/>
  <c r="K35" i="1"/>
  <c r="L35" i="1" s="1"/>
  <c r="G35" i="1"/>
  <c r="H35" i="1" s="1"/>
  <c r="R35" i="1"/>
  <c r="S35" i="1" s="1"/>
  <c r="M35" i="1"/>
  <c r="N35" i="1" s="1"/>
  <c r="O35" i="1" s="1"/>
  <c r="P35" i="1" s="1"/>
  <c r="Q35" i="1" s="1"/>
  <c r="X35" i="1"/>
  <c r="Y35" i="1" s="1"/>
  <c r="E35" i="1"/>
  <c r="F35" i="1" s="1"/>
  <c r="V35" i="1"/>
  <c r="W35" i="1" s="1"/>
  <c r="C36" i="1"/>
  <c r="D37" i="1"/>
  <c r="B38" i="1"/>
  <c r="I36" i="1" l="1"/>
  <c r="J36" i="1" s="1"/>
  <c r="X36" i="1"/>
  <c r="Y36" i="1" s="1"/>
  <c r="E36" i="1"/>
  <c r="F36" i="1" s="1"/>
  <c r="T36" i="1"/>
  <c r="U36" i="1" s="1"/>
  <c r="K36" i="1"/>
  <c r="L36" i="1" s="1"/>
  <c r="V36" i="1"/>
  <c r="W36" i="1" s="1"/>
  <c r="R36" i="1"/>
  <c r="S36" i="1" s="1"/>
  <c r="M36" i="1"/>
  <c r="N36" i="1" s="1"/>
  <c r="O36" i="1" s="1"/>
  <c r="P36" i="1" s="1"/>
  <c r="Q36" i="1" s="1"/>
  <c r="G36" i="1"/>
  <c r="H36" i="1" s="1"/>
  <c r="B39" i="1"/>
  <c r="D38" i="1"/>
  <c r="C37" i="1"/>
  <c r="I37" i="1" l="1"/>
  <c r="J37" i="1" s="1"/>
  <c r="R37" i="1"/>
  <c r="S37" i="1" s="1"/>
  <c r="E37" i="1"/>
  <c r="F37" i="1" s="1"/>
  <c r="M37" i="1"/>
  <c r="N37" i="1" s="1"/>
  <c r="O37" i="1" s="1"/>
  <c r="P37" i="1" s="1"/>
  <c r="Q37" i="1" s="1"/>
  <c r="V37" i="1"/>
  <c r="W37" i="1" s="1"/>
  <c r="G37" i="1"/>
  <c r="H37" i="1" s="1"/>
  <c r="T37" i="1"/>
  <c r="U37" i="1" s="1"/>
  <c r="K37" i="1"/>
  <c r="L37" i="1" s="1"/>
  <c r="X37" i="1"/>
  <c r="Y37" i="1" s="1"/>
  <c r="C38" i="1"/>
  <c r="B40" i="1"/>
  <c r="D39" i="1"/>
  <c r="C39" i="1" l="1"/>
  <c r="I38" i="1"/>
  <c r="J38" i="1" s="1"/>
  <c r="M38" i="1"/>
  <c r="N38" i="1" s="1"/>
  <c r="O38" i="1" s="1"/>
  <c r="P38" i="1" s="1"/>
  <c r="Q38" i="1" s="1"/>
  <c r="E38" i="1"/>
  <c r="F38" i="1" s="1"/>
  <c r="X38" i="1"/>
  <c r="Y38" i="1" s="1"/>
  <c r="T38" i="1"/>
  <c r="U38" i="1" s="1"/>
  <c r="V38" i="1"/>
  <c r="W38" i="1" s="1"/>
  <c r="K38" i="1"/>
  <c r="L38" i="1" s="1"/>
  <c r="G38" i="1"/>
  <c r="H38" i="1" s="1"/>
  <c r="R38" i="1"/>
  <c r="S38" i="1" s="1"/>
  <c r="B41" i="1"/>
  <c r="D40" i="1"/>
  <c r="I39" i="1" l="1"/>
  <c r="J39" i="1" s="1"/>
  <c r="M39" i="1"/>
  <c r="N39" i="1" s="1"/>
  <c r="O39" i="1" s="1"/>
  <c r="P39" i="1" s="1"/>
  <c r="Q39" i="1" s="1"/>
  <c r="E39" i="1"/>
  <c r="F39" i="1" s="1"/>
  <c r="V39" i="1"/>
  <c r="W39" i="1" s="1"/>
  <c r="K39" i="1"/>
  <c r="L39" i="1" s="1"/>
  <c r="R39" i="1"/>
  <c r="S39" i="1" s="1"/>
  <c r="G39" i="1"/>
  <c r="H39" i="1" s="1"/>
  <c r="X39" i="1"/>
  <c r="Y39" i="1" s="1"/>
  <c r="T39" i="1"/>
  <c r="U39" i="1" s="1"/>
  <c r="C40" i="1"/>
  <c r="B42" i="1"/>
  <c r="D41" i="1"/>
  <c r="C41" i="1" l="1"/>
  <c r="D42" i="1"/>
  <c r="B43" i="1"/>
  <c r="I40" i="1"/>
  <c r="J40" i="1" s="1"/>
  <c r="M40" i="1"/>
  <c r="N40" i="1" s="1"/>
  <c r="O40" i="1" s="1"/>
  <c r="P40" i="1" s="1"/>
  <c r="Q40" i="1" s="1"/>
  <c r="E40" i="1"/>
  <c r="F40" i="1" s="1"/>
  <c r="T40" i="1"/>
  <c r="U40" i="1" s="1"/>
  <c r="X40" i="1"/>
  <c r="Y40" i="1" s="1"/>
  <c r="G40" i="1"/>
  <c r="H40" i="1" s="1"/>
  <c r="R40" i="1"/>
  <c r="S40" i="1" s="1"/>
  <c r="K40" i="1"/>
  <c r="L40" i="1" s="1"/>
  <c r="V40" i="1"/>
  <c r="W40" i="1" s="1"/>
  <c r="C42" i="1" l="1"/>
  <c r="D43" i="1"/>
  <c r="B44" i="1"/>
  <c r="I41" i="1"/>
  <c r="J41" i="1" s="1"/>
  <c r="X41" i="1"/>
  <c r="Y41" i="1" s="1"/>
  <c r="M41" i="1"/>
  <c r="N41" i="1" s="1"/>
  <c r="O41" i="1" s="1"/>
  <c r="P41" i="1" s="1"/>
  <c r="Q41" i="1" s="1"/>
  <c r="E41" i="1"/>
  <c r="F41" i="1" s="1"/>
  <c r="R41" i="1"/>
  <c r="S41" i="1" s="1"/>
  <c r="G41" i="1"/>
  <c r="H41" i="1" s="1"/>
  <c r="K41" i="1"/>
  <c r="L41" i="1" s="1"/>
  <c r="T41" i="1"/>
  <c r="U41" i="1" s="1"/>
  <c r="V41" i="1"/>
  <c r="W41" i="1" s="1"/>
  <c r="I42" i="1" l="1"/>
  <c r="J42" i="1" s="1"/>
  <c r="X42" i="1"/>
  <c r="Y42" i="1" s="1"/>
  <c r="M42" i="1"/>
  <c r="N42" i="1" s="1"/>
  <c r="O42" i="1" s="1"/>
  <c r="P42" i="1" s="1"/>
  <c r="Q42" i="1" s="1"/>
  <c r="E42" i="1"/>
  <c r="F42" i="1" s="1"/>
  <c r="R42" i="1"/>
  <c r="S42" i="1" s="1"/>
  <c r="G42" i="1"/>
  <c r="H42" i="1" s="1"/>
  <c r="V42" i="1"/>
  <c r="W42" i="1" s="1"/>
  <c r="T42" i="1"/>
  <c r="U42" i="1" s="1"/>
  <c r="K42" i="1"/>
  <c r="L42" i="1" s="1"/>
  <c r="C43" i="1"/>
  <c r="B45" i="1"/>
  <c r="D44" i="1"/>
  <c r="I43" i="1" l="1"/>
  <c r="J43" i="1" s="1"/>
  <c r="X43" i="1"/>
  <c r="Y43" i="1" s="1"/>
  <c r="M43" i="1"/>
  <c r="N43" i="1" s="1"/>
  <c r="O43" i="1" s="1"/>
  <c r="P43" i="1" s="1"/>
  <c r="Q43" i="1" s="1"/>
  <c r="E43" i="1"/>
  <c r="F43" i="1" s="1"/>
  <c r="T43" i="1"/>
  <c r="U43" i="1" s="1"/>
  <c r="G43" i="1"/>
  <c r="H43" i="1" s="1"/>
  <c r="K43" i="1"/>
  <c r="L43" i="1" s="1"/>
  <c r="V43" i="1"/>
  <c r="W43" i="1" s="1"/>
  <c r="R43" i="1"/>
  <c r="S43" i="1" s="1"/>
  <c r="C44" i="1"/>
  <c r="D45" i="1"/>
  <c r="B46" i="1"/>
  <c r="I44" i="1" l="1"/>
  <c r="J44" i="1" s="1"/>
  <c r="X44" i="1"/>
  <c r="Y44" i="1" s="1"/>
  <c r="M44" i="1"/>
  <c r="N44" i="1" s="1"/>
  <c r="O44" i="1" s="1"/>
  <c r="P44" i="1" s="1"/>
  <c r="Q44" i="1" s="1"/>
  <c r="E44" i="1"/>
  <c r="F44" i="1" s="1"/>
  <c r="V44" i="1"/>
  <c r="W44" i="1" s="1"/>
  <c r="T44" i="1"/>
  <c r="U44" i="1" s="1"/>
  <c r="G44" i="1"/>
  <c r="H44" i="1" s="1"/>
  <c r="R44" i="1"/>
  <c r="S44" i="1" s="1"/>
  <c r="K44" i="1"/>
  <c r="L44" i="1" s="1"/>
  <c r="B47" i="1"/>
  <c r="D46" i="1"/>
  <c r="C45" i="1"/>
  <c r="I45" i="1" l="1"/>
  <c r="J45" i="1" s="1"/>
  <c r="X45" i="1"/>
  <c r="Y45" i="1" s="1"/>
  <c r="M45" i="1"/>
  <c r="N45" i="1" s="1"/>
  <c r="O45" i="1" s="1"/>
  <c r="P45" i="1" s="1"/>
  <c r="Q45" i="1" s="1"/>
  <c r="E45" i="1"/>
  <c r="F45" i="1" s="1"/>
  <c r="K45" i="1"/>
  <c r="L45" i="1" s="1"/>
  <c r="V45" i="1"/>
  <c r="W45" i="1" s="1"/>
  <c r="R45" i="1"/>
  <c r="S45" i="1" s="1"/>
  <c r="G45" i="1"/>
  <c r="H45" i="1" s="1"/>
  <c r="T45" i="1"/>
  <c r="U45" i="1" s="1"/>
  <c r="C46" i="1"/>
  <c r="B48" i="1"/>
  <c r="D47" i="1"/>
  <c r="C47" i="1" l="1"/>
  <c r="B49" i="1"/>
  <c r="D48" i="1"/>
  <c r="I46" i="1"/>
  <c r="J46" i="1" s="1"/>
  <c r="X46" i="1"/>
  <c r="Y46" i="1" s="1"/>
  <c r="M46" i="1"/>
  <c r="N46" i="1" s="1"/>
  <c r="O46" i="1" s="1"/>
  <c r="P46" i="1" s="1"/>
  <c r="Q46" i="1" s="1"/>
  <c r="E46" i="1"/>
  <c r="F46" i="1" s="1"/>
  <c r="K46" i="1"/>
  <c r="L46" i="1" s="1"/>
  <c r="T46" i="1"/>
  <c r="U46" i="1" s="1"/>
  <c r="G46" i="1"/>
  <c r="H46" i="1" s="1"/>
  <c r="V46" i="1"/>
  <c r="W46" i="1" s="1"/>
  <c r="R46" i="1"/>
  <c r="S46" i="1" s="1"/>
  <c r="C48" i="1" l="1"/>
  <c r="D49" i="1"/>
  <c r="B50" i="1"/>
  <c r="I47" i="1"/>
  <c r="J47" i="1" s="1"/>
  <c r="X47" i="1"/>
  <c r="Y47" i="1" s="1"/>
  <c r="M47" i="1"/>
  <c r="N47" i="1" s="1"/>
  <c r="O47" i="1" s="1"/>
  <c r="P47" i="1" s="1"/>
  <c r="Q47" i="1" s="1"/>
  <c r="E47" i="1"/>
  <c r="F47" i="1" s="1"/>
  <c r="T47" i="1"/>
  <c r="U47" i="1" s="1"/>
  <c r="G47" i="1"/>
  <c r="H47" i="1" s="1"/>
  <c r="R47" i="1"/>
  <c r="S47" i="1" s="1"/>
  <c r="K47" i="1"/>
  <c r="L47" i="1" s="1"/>
  <c r="V47" i="1"/>
  <c r="W47" i="1" s="1"/>
  <c r="C49" i="1" l="1"/>
  <c r="B51" i="1"/>
  <c r="D50" i="1"/>
  <c r="I48" i="1"/>
  <c r="J48" i="1" s="1"/>
  <c r="X48" i="1"/>
  <c r="Y48" i="1" s="1"/>
  <c r="M48" i="1"/>
  <c r="N48" i="1" s="1"/>
  <c r="O48" i="1" s="1"/>
  <c r="P48" i="1" s="1"/>
  <c r="Q48" i="1" s="1"/>
  <c r="E48" i="1"/>
  <c r="F48" i="1" s="1"/>
  <c r="V48" i="1"/>
  <c r="W48" i="1" s="1"/>
  <c r="R48" i="1"/>
  <c r="S48" i="1" s="1"/>
  <c r="T48" i="1"/>
  <c r="U48" i="1" s="1"/>
  <c r="K48" i="1"/>
  <c r="L48" i="1" s="1"/>
  <c r="G48" i="1"/>
  <c r="H48" i="1" s="1"/>
  <c r="C50" i="1" l="1"/>
  <c r="D51" i="1"/>
  <c r="B52" i="1"/>
  <c r="G49" i="1"/>
  <c r="H49" i="1" s="1"/>
  <c r="M49" i="1"/>
  <c r="N49" i="1" s="1"/>
  <c r="O49" i="1" s="1"/>
  <c r="P49" i="1" s="1"/>
  <c r="Q49" i="1" s="1"/>
  <c r="E49" i="1"/>
  <c r="F49" i="1" s="1"/>
  <c r="K49" i="1"/>
  <c r="L49" i="1" s="1"/>
  <c r="R49" i="1"/>
  <c r="S49" i="1" s="1"/>
  <c r="I49" i="1"/>
  <c r="J49" i="1" s="1"/>
  <c r="V49" i="1"/>
  <c r="W49" i="1" s="1"/>
  <c r="T49" i="1"/>
  <c r="U49" i="1" s="1"/>
  <c r="X49" i="1"/>
  <c r="Y49" i="1" s="1"/>
  <c r="D52" i="1" l="1"/>
  <c r="B53" i="1"/>
  <c r="C51" i="1"/>
  <c r="G50" i="1"/>
  <c r="H50" i="1" s="1"/>
  <c r="M50" i="1"/>
  <c r="N50" i="1" s="1"/>
  <c r="O50" i="1" s="1"/>
  <c r="P50" i="1" s="1"/>
  <c r="Q50" i="1" s="1"/>
  <c r="E50" i="1"/>
  <c r="F50" i="1" s="1"/>
  <c r="K50" i="1"/>
  <c r="L50" i="1" s="1"/>
  <c r="T50" i="1"/>
  <c r="U50" i="1" s="1"/>
  <c r="R50" i="1"/>
  <c r="S50" i="1" s="1"/>
  <c r="I50" i="1"/>
  <c r="J50" i="1" s="1"/>
  <c r="X50" i="1"/>
  <c r="Y50" i="1" s="1"/>
  <c r="V50" i="1"/>
  <c r="W50" i="1" s="1"/>
  <c r="G51" i="1" l="1"/>
  <c r="H51" i="1" s="1"/>
  <c r="M51" i="1"/>
  <c r="N51" i="1" s="1"/>
  <c r="O51" i="1" s="1"/>
  <c r="P51" i="1" s="1"/>
  <c r="Q51" i="1" s="1"/>
  <c r="E51" i="1"/>
  <c r="F51" i="1" s="1"/>
  <c r="K51" i="1"/>
  <c r="L51" i="1" s="1"/>
  <c r="V51" i="1"/>
  <c r="W51" i="1" s="1"/>
  <c r="I51" i="1"/>
  <c r="J51" i="1" s="1"/>
  <c r="T51" i="1"/>
  <c r="U51" i="1" s="1"/>
  <c r="X51" i="1"/>
  <c r="Y51" i="1" s="1"/>
  <c r="R51" i="1"/>
  <c r="S51" i="1" s="1"/>
  <c r="D53" i="1"/>
  <c r="B54" i="1"/>
  <c r="C52" i="1"/>
  <c r="G52" i="1" l="1"/>
  <c r="H52" i="1" s="1"/>
  <c r="M52" i="1"/>
  <c r="N52" i="1" s="1"/>
  <c r="O52" i="1" s="1"/>
  <c r="P52" i="1" s="1"/>
  <c r="Q52" i="1" s="1"/>
  <c r="E52" i="1"/>
  <c r="F52" i="1" s="1"/>
  <c r="K52" i="1"/>
  <c r="L52" i="1" s="1"/>
  <c r="X52" i="1"/>
  <c r="Y52" i="1" s="1"/>
  <c r="V52" i="1"/>
  <c r="W52" i="1" s="1"/>
  <c r="I52" i="1"/>
  <c r="J52" i="1" s="1"/>
  <c r="T52" i="1"/>
  <c r="U52" i="1" s="1"/>
  <c r="R52" i="1"/>
  <c r="S52" i="1" s="1"/>
  <c r="B55" i="1"/>
  <c r="D54" i="1"/>
  <c r="C53" i="1"/>
  <c r="G53" i="1" l="1"/>
  <c r="H53" i="1" s="1"/>
  <c r="M53" i="1"/>
  <c r="N53" i="1" s="1"/>
  <c r="O53" i="1" s="1"/>
  <c r="P53" i="1" s="1"/>
  <c r="Q53" i="1" s="1"/>
  <c r="E53" i="1"/>
  <c r="F53" i="1" s="1"/>
  <c r="K53" i="1"/>
  <c r="L53" i="1" s="1"/>
  <c r="X53" i="1"/>
  <c r="Y53" i="1" s="1"/>
  <c r="R53" i="1"/>
  <c r="S53" i="1" s="1"/>
  <c r="V53" i="1"/>
  <c r="W53" i="1" s="1"/>
  <c r="I53" i="1"/>
  <c r="J53" i="1" s="1"/>
  <c r="T53" i="1"/>
  <c r="U53" i="1" s="1"/>
  <c r="C54" i="1"/>
  <c r="B56" i="1"/>
  <c r="D55" i="1"/>
  <c r="G54" i="1" l="1"/>
  <c r="H54" i="1" s="1"/>
  <c r="M54" i="1"/>
  <c r="N54" i="1" s="1"/>
  <c r="O54" i="1" s="1"/>
  <c r="P54" i="1" s="1"/>
  <c r="Q54" i="1" s="1"/>
  <c r="E54" i="1"/>
  <c r="F54" i="1" s="1"/>
  <c r="K54" i="1"/>
  <c r="L54" i="1" s="1"/>
  <c r="T54" i="1"/>
  <c r="U54" i="1" s="1"/>
  <c r="X54" i="1"/>
  <c r="Y54" i="1" s="1"/>
  <c r="R54" i="1"/>
  <c r="S54" i="1" s="1"/>
  <c r="I54" i="1"/>
  <c r="J54" i="1" s="1"/>
  <c r="V54" i="1"/>
  <c r="W54" i="1" s="1"/>
  <c r="D56" i="1"/>
  <c r="B57" i="1"/>
  <c r="C55" i="1"/>
  <c r="D57" i="1" l="1"/>
  <c r="B58" i="1"/>
  <c r="G55" i="1"/>
  <c r="H55" i="1" s="1"/>
  <c r="M55" i="1"/>
  <c r="N55" i="1" s="1"/>
  <c r="O55" i="1" s="1"/>
  <c r="P55" i="1" s="1"/>
  <c r="Q55" i="1" s="1"/>
  <c r="E55" i="1"/>
  <c r="F55" i="1" s="1"/>
  <c r="K55" i="1"/>
  <c r="L55" i="1" s="1"/>
  <c r="V55" i="1"/>
  <c r="W55" i="1" s="1"/>
  <c r="I55" i="1"/>
  <c r="J55" i="1" s="1"/>
  <c r="T55" i="1"/>
  <c r="U55" i="1" s="1"/>
  <c r="X55" i="1"/>
  <c r="Y55" i="1" s="1"/>
  <c r="R55" i="1"/>
  <c r="S55" i="1" s="1"/>
  <c r="C56" i="1"/>
  <c r="G56" i="1" l="1"/>
  <c r="H56" i="1" s="1"/>
  <c r="M56" i="1"/>
  <c r="N56" i="1" s="1"/>
  <c r="O56" i="1" s="1"/>
  <c r="P56" i="1" s="1"/>
  <c r="Q56" i="1" s="1"/>
  <c r="E56" i="1"/>
  <c r="F56" i="1" s="1"/>
  <c r="K56" i="1"/>
  <c r="L56" i="1" s="1"/>
  <c r="X56" i="1"/>
  <c r="Y56" i="1" s="1"/>
  <c r="R56" i="1"/>
  <c r="S56" i="1" s="1"/>
  <c r="T56" i="1"/>
  <c r="U56" i="1" s="1"/>
  <c r="V56" i="1"/>
  <c r="W56" i="1" s="1"/>
  <c r="I56" i="1"/>
  <c r="J56" i="1" s="1"/>
  <c r="B59" i="1"/>
  <c r="D58" i="1"/>
  <c r="C57" i="1"/>
  <c r="C58" i="1" l="1"/>
  <c r="G57" i="1"/>
  <c r="H57" i="1" s="1"/>
  <c r="M57" i="1"/>
  <c r="N57" i="1" s="1"/>
  <c r="O57" i="1" s="1"/>
  <c r="P57" i="1" s="1"/>
  <c r="Q57" i="1" s="1"/>
  <c r="E57" i="1"/>
  <c r="F57" i="1" s="1"/>
  <c r="K57" i="1"/>
  <c r="L57" i="1" s="1"/>
  <c r="R57" i="1"/>
  <c r="S57" i="1" s="1"/>
  <c r="X57" i="1"/>
  <c r="Y57" i="1" s="1"/>
  <c r="V57" i="1"/>
  <c r="W57" i="1" s="1"/>
  <c r="I57" i="1"/>
  <c r="J57" i="1" s="1"/>
  <c r="T57" i="1"/>
  <c r="U57" i="1" s="1"/>
  <c r="B60" i="1"/>
  <c r="D59" i="1"/>
  <c r="C59" i="1" l="1"/>
  <c r="G58" i="1"/>
  <c r="H58" i="1" s="1"/>
  <c r="M58" i="1"/>
  <c r="N58" i="1" s="1"/>
  <c r="O58" i="1" s="1"/>
  <c r="P58" i="1" s="1"/>
  <c r="Q58" i="1" s="1"/>
  <c r="E58" i="1"/>
  <c r="F58" i="1" s="1"/>
  <c r="K58" i="1"/>
  <c r="L58" i="1" s="1"/>
  <c r="T58" i="1"/>
  <c r="U58" i="1" s="1"/>
  <c r="R58" i="1"/>
  <c r="S58" i="1" s="1"/>
  <c r="V58" i="1"/>
  <c r="W58" i="1" s="1"/>
  <c r="X58" i="1"/>
  <c r="Y58" i="1" s="1"/>
  <c r="I58" i="1"/>
  <c r="J58" i="1" s="1"/>
  <c r="D60" i="1"/>
  <c r="B61" i="1"/>
  <c r="D61" i="1" l="1"/>
  <c r="B62" i="1"/>
  <c r="C60" i="1"/>
  <c r="G59" i="1"/>
  <c r="H59" i="1" s="1"/>
  <c r="M59" i="1"/>
  <c r="N59" i="1" s="1"/>
  <c r="O59" i="1" s="1"/>
  <c r="P59" i="1" s="1"/>
  <c r="Q59" i="1" s="1"/>
  <c r="E59" i="1"/>
  <c r="F59" i="1" s="1"/>
  <c r="K59" i="1"/>
  <c r="L59" i="1" s="1"/>
  <c r="V59" i="1"/>
  <c r="W59" i="1" s="1"/>
  <c r="I59" i="1"/>
  <c r="J59" i="1" s="1"/>
  <c r="T59" i="1"/>
  <c r="U59" i="1" s="1"/>
  <c r="X59" i="1"/>
  <c r="Y59" i="1" s="1"/>
  <c r="R59" i="1"/>
  <c r="S59" i="1" s="1"/>
  <c r="I60" i="1" l="1"/>
  <c r="J60" i="1" s="1"/>
  <c r="G60" i="1"/>
  <c r="H60" i="1" s="1"/>
  <c r="M60" i="1"/>
  <c r="N60" i="1" s="1"/>
  <c r="O60" i="1" s="1"/>
  <c r="P60" i="1" s="1"/>
  <c r="Q60" i="1" s="1"/>
  <c r="E60" i="1"/>
  <c r="F60" i="1" s="1"/>
  <c r="T60" i="1"/>
  <c r="U60" i="1" s="1"/>
  <c r="K60" i="1"/>
  <c r="L60" i="1" s="1"/>
  <c r="V60" i="1"/>
  <c r="W60" i="1" s="1"/>
  <c r="X60" i="1"/>
  <c r="Y60" i="1" s="1"/>
  <c r="R60" i="1"/>
  <c r="S60" i="1" s="1"/>
  <c r="D62" i="1"/>
  <c r="B63" i="1"/>
  <c r="C61" i="1"/>
  <c r="D63" i="1" l="1"/>
  <c r="B64" i="1"/>
  <c r="I61" i="1"/>
  <c r="J61" i="1" s="1"/>
  <c r="G61" i="1"/>
  <c r="H61" i="1" s="1"/>
  <c r="M61" i="1"/>
  <c r="N61" i="1" s="1"/>
  <c r="O61" i="1" s="1"/>
  <c r="P61" i="1" s="1"/>
  <c r="Q61" i="1" s="1"/>
  <c r="E61" i="1"/>
  <c r="F61" i="1" s="1"/>
  <c r="T61" i="1"/>
  <c r="U61" i="1" s="1"/>
  <c r="K61" i="1"/>
  <c r="L61" i="1" s="1"/>
  <c r="R61" i="1"/>
  <c r="S61" i="1" s="1"/>
  <c r="X61" i="1"/>
  <c r="Y61" i="1" s="1"/>
  <c r="V61" i="1"/>
  <c r="W61" i="1" s="1"/>
  <c r="C62" i="1"/>
  <c r="D64" i="1" l="1"/>
  <c r="B65" i="1"/>
  <c r="I62" i="1"/>
  <c r="J62" i="1" s="1"/>
  <c r="G62" i="1"/>
  <c r="H62" i="1" s="1"/>
  <c r="M62" i="1"/>
  <c r="N62" i="1" s="1"/>
  <c r="O62" i="1" s="1"/>
  <c r="P62" i="1" s="1"/>
  <c r="Q62" i="1" s="1"/>
  <c r="E62" i="1"/>
  <c r="F62" i="1" s="1"/>
  <c r="T62" i="1"/>
  <c r="U62" i="1" s="1"/>
  <c r="K62" i="1"/>
  <c r="L62" i="1" s="1"/>
  <c r="X62" i="1"/>
  <c r="Y62" i="1" s="1"/>
  <c r="R62" i="1"/>
  <c r="S62" i="1" s="1"/>
  <c r="V62" i="1"/>
  <c r="W62" i="1" s="1"/>
  <c r="C63" i="1"/>
  <c r="D65" i="1" l="1"/>
  <c r="B66" i="1"/>
  <c r="I63" i="1"/>
  <c r="J63" i="1" s="1"/>
  <c r="G63" i="1"/>
  <c r="H63" i="1" s="1"/>
  <c r="M63" i="1"/>
  <c r="N63" i="1" s="1"/>
  <c r="O63" i="1" s="1"/>
  <c r="P63" i="1" s="1"/>
  <c r="Q63" i="1" s="1"/>
  <c r="E63" i="1"/>
  <c r="F63" i="1" s="1"/>
  <c r="T63" i="1"/>
  <c r="U63" i="1" s="1"/>
  <c r="K63" i="1"/>
  <c r="L63" i="1" s="1"/>
  <c r="X63" i="1"/>
  <c r="Y63" i="1" s="1"/>
  <c r="V63" i="1"/>
  <c r="W63" i="1" s="1"/>
  <c r="R63" i="1"/>
  <c r="S63" i="1" s="1"/>
  <c r="C64" i="1"/>
  <c r="D66" i="1" l="1"/>
  <c r="B67" i="1"/>
  <c r="I64" i="1"/>
  <c r="J64" i="1" s="1"/>
  <c r="G64" i="1"/>
  <c r="H64" i="1" s="1"/>
  <c r="M64" i="1"/>
  <c r="N64" i="1" s="1"/>
  <c r="O64" i="1" s="1"/>
  <c r="P64" i="1" s="1"/>
  <c r="Q64" i="1" s="1"/>
  <c r="E64" i="1"/>
  <c r="F64" i="1" s="1"/>
  <c r="T64" i="1"/>
  <c r="U64" i="1" s="1"/>
  <c r="K64" i="1"/>
  <c r="L64" i="1" s="1"/>
  <c r="V64" i="1"/>
  <c r="W64" i="1" s="1"/>
  <c r="R64" i="1"/>
  <c r="S64" i="1" s="1"/>
  <c r="X64" i="1"/>
  <c r="Y64" i="1" s="1"/>
  <c r="C65" i="1"/>
  <c r="D67" i="1" l="1"/>
  <c r="B68" i="1"/>
  <c r="I65" i="1"/>
  <c r="J65" i="1" s="1"/>
  <c r="G65" i="1"/>
  <c r="H65" i="1" s="1"/>
  <c r="M65" i="1"/>
  <c r="N65" i="1" s="1"/>
  <c r="O65" i="1" s="1"/>
  <c r="P65" i="1" s="1"/>
  <c r="Q65" i="1" s="1"/>
  <c r="E65" i="1"/>
  <c r="F65" i="1" s="1"/>
  <c r="T65" i="1"/>
  <c r="U65" i="1" s="1"/>
  <c r="K65" i="1"/>
  <c r="L65" i="1" s="1"/>
  <c r="R65" i="1"/>
  <c r="S65" i="1" s="1"/>
  <c r="V65" i="1"/>
  <c r="W65" i="1" s="1"/>
  <c r="X65" i="1"/>
  <c r="Y65" i="1" s="1"/>
  <c r="C66" i="1"/>
  <c r="D68" i="1" l="1"/>
  <c r="B69" i="1"/>
  <c r="I66" i="1"/>
  <c r="J66" i="1" s="1"/>
  <c r="G66" i="1"/>
  <c r="H66" i="1" s="1"/>
  <c r="M66" i="1"/>
  <c r="N66" i="1" s="1"/>
  <c r="O66" i="1" s="1"/>
  <c r="P66" i="1" s="1"/>
  <c r="Q66" i="1" s="1"/>
  <c r="E66" i="1"/>
  <c r="F66" i="1" s="1"/>
  <c r="T66" i="1"/>
  <c r="U66" i="1" s="1"/>
  <c r="K66" i="1"/>
  <c r="L66" i="1" s="1"/>
  <c r="X66" i="1"/>
  <c r="Y66" i="1" s="1"/>
  <c r="V66" i="1"/>
  <c r="W66" i="1" s="1"/>
  <c r="R66" i="1"/>
  <c r="S66" i="1" s="1"/>
  <c r="C67" i="1"/>
  <c r="D69" i="1" l="1"/>
  <c r="B70" i="1"/>
  <c r="I67" i="1"/>
  <c r="J67" i="1" s="1"/>
  <c r="G67" i="1"/>
  <c r="H67" i="1" s="1"/>
  <c r="M67" i="1"/>
  <c r="N67" i="1" s="1"/>
  <c r="O67" i="1" s="1"/>
  <c r="P67" i="1" s="1"/>
  <c r="Q67" i="1" s="1"/>
  <c r="E67" i="1"/>
  <c r="F67" i="1" s="1"/>
  <c r="T67" i="1"/>
  <c r="U67" i="1" s="1"/>
  <c r="K67" i="1"/>
  <c r="L67" i="1" s="1"/>
  <c r="X67" i="1"/>
  <c r="Y67" i="1" s="1"/>
  <c r="R67" i="1"/>
  <c r="S67" i="1" s="1"/>
  <c r="V67" i="1"/>
  <c r="W67" i="1" s="1"/>
  <c r="C68" i="1"/>
  <c r="D70" i="1" l="1"/>
  <c r="B71" i="1"/>
  <c r="I68" i="1"/>
  <c r="J68" i="1" s="1"/>
  <c r="G68" i="1"/>
  <c r="H68" i="1" s="1"/>
  <c r="M68" i="1"/>
  <c r="N68" i="1" s="1"/>
  <c r="O68" i="1" s="1"/>
  <c r="P68" i="1" s="1"/>
  <c r="Q68" i="1" s="1"/>
  <c r="E68" i="1"/>
  <c r="F68" i="1" s="1"/>
  <c r="T68" i="1"/>
  <c r="U68" i="1" s="1"/>
  <c r="K68" i="1"/>
  <c r="L68" i="1" s="1"/>
  <c r="V68" i="1"/>
  <c r="W68" i="1" s="1"/>
  <c r="X68" i="1"/>
  <c r="Y68" i="1" s="1"/>
  <c r="R68" i="1"/>
  <c r="S68" i="1" s="1"/>
  <c r="C69" i="1"/>
  <c r="D71" i="1" l="1"/>
  <c r="B72" i="1"/>
  <c r="I69" i="1"/>
  <c r="J69" i="1" s="1"/>
  <c r="G69" i="1"/>
  <c r="H69" i="1" s="1"/>
  <c r="M69" i="1"/>
  <c r="N69" i="1" s="1"/>
  <c r="O69" i="1" s="1"/>
  <c r="P69" i="1" s="1"/>
  <c r="Q69" i="1" s="1"/>
  <c r="E69" i="1"/>
  <c r="F69" i="1" s="1"/>
  <c r="T69" i="1"/>
  <c r="U69" i="1" s="1"/>
  <c r="K69" i="1"/>
  <c r="L69" i="1" s="1"/>
  <c r="R69" i="1"/>
  <c r="S69" i="1" s="1"/>
  <c r="V69" i="1"/>
  <c r="W69" i="1" s="1"/>
  <c r="X69" i="1"/>
  <c r="Y69" i="1" s="1"/>
  <c r="C70" i="1"/>
  <c r="D72" i="1" l="1"/>
  <c r="B73" i="1"/>
  <c r="I70" i="1"/>
  <c r="J70" i="1" s="1"/>
  <c r="G70" i="1"/>
  <c r="H70" i="1" s="1"/>
  <c r="M70" i="1"/>
  <c r="N70" i="1" s="1"/>
  <c r="O70" i="1" s="1"/>
  <c r="P70" i="1" s="1"/>
  <c r="Q70" i="1" s="1"/>
  <c r="E70" i="1"/>
  <c r="F70" i="1" s="1"/>
  <c r="T70" i="1"/>
  <c r="U70" i="1" s="1"/>
  <c r="K70" i="1"/>
  <c r="L70" i="1" s="1"/>
  <c r="X70" i="1"/>
  <c r="Y70" i="1" s="1"/>
  <c r="V70" i="1"/>
  <c r="W70" i="1" s="1"/>
  <c r="R70" i="1"/>
  <c r="S70" i="1" s="1"/>
  <c r="C71" i="1"/>
  <c r="D73" i="1" l="1"/>
  <c r="B74" i="1"/>
  <c r="I71" i="1"/>
  <c r="J71" i="1" s="1"/>
  <c r="G71" i="1"/>
  <c r="H71" i="1" s="1"/>
  <c r="M71" i="1"/>
  <c r="N71" i="1" s="1"/>
  <c r="O71" i="1" s="1"/>
  <c r="P71" i="1" s="1"/>
  <c r="Q71" i="1" s="1"/>
  <c r="E71" i="1"/>
  <c r="F71" i="1" s="1"/>
  <c r="T71" i="1"/>
  <c r="U71" i="1" s="1"/>
  <c r="K71" i="1"/>
  <c r="L71" i="1" s="1"/>
  <c r="X71" i="1"/>
  <c r="Y71" i="1" s="1"/>
  <c r="V71" i="1"/>
  <c r="W71" i="1" s="1"/>
  <c r="R71" i="1"/>
  <c r="S71" i="1" s="1"/>
  <c r="C72" i="1"/>
  <c r="D74" i="1" l="1"/>
  <c r="B75" i="1"/>
  <c r="I72" i="1"/>
  <c r="J72" i="1" s="1"/>
  <c r="G72" i="1"/>
  <c r="H72" i="1" s="1"/>
  <c r="M72" i="1"/>
  <c r="N72" i="1" s="1"/>
  <c r="O72" i="1" s="1"/>
  <c r="P72" i="1" s="1"/>
  <c r="Q72" i="1" s="1"/>
  <c r="E72" i="1"/>
  <c r="F72" i="1" s="1"/>
  <c r="T72" i="1"/>
  <c r="U72" i="1" s="1"/>
  <c r="K72" i="1"/>
  <c r="L72" i="1" s="1"/>
  <c r="V72" i="1"/>
  <c r="W72" i="1" s="1"/>
  <c r="R72" i="1"/>
  <c r="S72" i="1" s="1"/>
  <c r="X72" i="1"/>
  <c r="Y72" i="1" s="1"/>
  <c r="C73" i="1"/>
  <c r="D75" i="1" l="1"/>
  <c r="B76" i="1"/>
  <c r="D76" i="1" s="1"/>
  <c r="I73" i="1"/>
  <c r="J73" i="1" s="1"/>
  <c r="G73" i="1"/>
  <c r="H73" i="1" s="1"/>
  <c r="M73" i="1"/>
  <c r="N73" i="1" s="1"/>
  <c r="O73" i="1" s="1"/>
  <c r="P73" i="1" s="1"/>
  <c r="Q73" i="1" s="1"/>
  <c r="E73" i="1"/>
  <c r="F73" i="1" s="1"/>
  <c r="T73" i="1"/>
  <c r="U73" i="1" s="1"/>
  <c r="K73" i="1"/>
  <c r="L73" i="1" s="1"/>
  <c r="R73" i="1"/>
  <c r="S73" i="1" s="1"/>
  <c r="V73" i="1"/>
  <c r="W73" i="1" s="1"/>
  <c r="X73" i="1"/>
  <c r="Y73" i="1" s="1"/>
  <c r="C74" i="1"/>
  <c r="I74" i="1" l="1"/>
  <c r="J74" i="1" s="1"/>
  <c r="G74" i="1"/>
  <c r="H74" i="1" s="1"/>
  <c r="M74" i="1"/>
  <c r="N74" i="1" s="1"/>
  <c r="O74" i="1" s="1"/>
  <c r="P74" i="1" s="1"/>
  <c r="Q74" i="1" s="1"/>
  <c r="E74" i="1"/>
  <c r="F74" i="1" s="1"/>
  <c r="T74" i="1"/>
  <c r="U74" i="1" s="1"/>
  <c r="K74" i="1"/>
  <c r="L74" i="1" s="1"/>
  <c r="V74" i="1"/>
  <c r="W74" i="1" s="1"/>
  <c r="R74" i="1"/>
  <c r="S74" i="1" s="1"/>
  <c r="X74" i="1"/>
  <c r="Y74" i="1" s="1"/>
  <c r="C76" i="1"/>
  <c r="C75" i="1"/>
  <c r="I76" i="1" l="1"/>
  <c r="J76" i="1" s="1"/>
  <c r="X76" i="1"/>
  <c r="Y76" i="1" s="1"/>
  <c r="G76" i="1"/>
  <c r="H76" i="1" s="1"/>
  <c r="V76" i="1"/>
  <c r="W76" i="1" s="1"/>
  <c r="M76" i="1"/>
  <c r="N76" i="1" s="1"/>
  <c r="O76" i="1" s="1"/>
  <c r="P76" i="1" s="1"/>
  <c r="Q76" i="1" s="1"/>
  <c r="E76" i="1"/>
  <c r="F76" i="1" s="1"/>
  <c r="T76" i="1"/>
  <c r="U76" i="1" s="1"/>
  <c r="K76" i="1"/>
  <c r="L76" i="1" s="1"/>
  <c r="R76" i="1"/>
  <c r="S76" i="1" s="1"/>
  <c r="I75" i="1"/>
  <c r="J75" i="1" s="1"/>
  <c r="G75" i="1"/>
  <c r="H75" i="1" s="1"/>
  <c r="M75" i="1"/>
  <c r="N75" i="1" s="1"/>
  <c r="O75" i="1" s="1"/>
  <c r="P75" i="1" s="1"/>
  <c r="Q75" i="1" s="1"/>
  <c r="E75" i="1"/>
  <c r="F75" i="1" s="1"/>
  <c r="T75" i="1"/>
  <c r="U75" i="1" s="1"/>
  <c r="K75" i="1"/>
  <c r="L75" i="1" s="1"/>
  <c r="X75" i="1"/>
  <c r="Y75" i="1" s="1"/>
  <c r="V75" i="1"/>
  <c r="W75" i="1" s="1"/>
  <c r="R75" i="1"/>
  <c r="S75" i="1" s="1"/>
</calcChain>
</file>

<file path=xl/sharedStrings.xml><?xml version="1.0" encoding="utf-8"?>
<sst xmlns="http://schemas.openxmlformats.org/spreadsheetml/2006/main" count="25" uniqueCount="25">
  <si>
    <t>Valid Range</t>
  </si>
  <si>
    <t>u (Pressure angle)</t>
  </si>
  <si>
    <t>x=inv(u)</t>
  </si>
  <si>
    <t>u (rad)</t>
  </si>
  <si>
    <t>Apsol5</t>
  </si>
  <si>
    <t>Err Apsol5 (rad)</t>
  </si>
  <si>
    <t>Dudley</t>
  </si>
  <si>
    <t>Error Dudley</t>
  </si>
  <si>
    <t>Cheng 9</t>
  </si>
  <si>
    <t>Err Cheng 9 (rad)</t>
  </si>
  <si>
    <t>Liu1</t>
  </si>
  <si>
    <t>Err Liu1 (rad)</t>
  </si>
  <si>
    <t>Aux</t>
  </si>
  <si>
    <t>Liu2</t>
  </si>
  <si>
    <t>Err Liu2 (rad)</t>
  </si>
  <si>
    <t>Err Liu2 
(grad)</t>
  </si>
  <si>
    <t>Err Liu 2 (")</t>
  </si>
  <si>
    <t>AL 1</t>
  </si>
  <si>
    <t>Err AL1</t>
  </si>
  <si>
    <t>AL2 (Apsol 3)</t>
  </si>
  <si>
    <t>Err AL2 (Apsol3)</t>
  </si>
  <si>
    <t>Apsol 2</t>
  </si>
  <si>
    <t>Err Apsol 2</t>
  </si>
  <si>
    <t>Apsol 1</t>
  </si>
  <si>
    <t>Err Apsol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</si>
</sst>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0000"/>
    <numFmt numFmtId="165" formatCode="0.00000E+00"/>
    <numFmt numFmtId="166" formatCode="0.00000000000000"/>
    <numFmt numFmtId="167" formatCode="0.0000E+00"/>
    <numFmt numFmtId="168" formatCode="0.00000000000"/>
    <numFmt numFmtId="169" formatCode="0.0000000000000"/>
    <numFmt numFmtId="170" formatCode="0.0000000000000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1" fontId="1" fillId="0" borderId="0" xfId="0" applyNumberFormat="1" applyFont="1"/>
    <xf numFmtId="11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1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/>
    <xf numFmtId="2" fontId="1" fillId="0" borderId="6" xfId="0" applyNumberFormat="1" applyFont="1" applyBorder="1"/>
    <xf numFmtId="0" fontId="1" fillId="2" borderId="6" xfId="0" applyFont="1" applyFill="1" applyBorder="1"/>
    <xf numFmtId="11" fontId="1" fillId="2" borderId="6" xfId="0" applyNumberFormat="1" applyFont="1" applyFill="1" applyBorder="1"/>
    <xf numFmtId="165" fontId="1" fillId="2" borderId="7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6" fontId="1" fillId="0" borderId="6" xfId="0" applyNumberFormat="1" applyFont="1" applyBorder="1"/>
    <xf numFmtId="11" fontId="1" fillId="0" borderId="6" xfId="0" applyNumberFormat="1" applyFont="1" applyBorder="1"/>
    <xf numFmtId="0" fontId="1" fillId="0" borderId="6" xfId="0" applyFont="1" applyBorder="1"/>
    <xf numFmtId="167" fontId="1" fillId="0" borderId="6" xfId="0" applyNumberFormat="1" applyFont="1" applyBorder="1" applyAlignment="1">
      <alignment horizontal="center" vertical="center"/>
    </xf>
    <xf numFmtId="167" fontId="1" fillId="0" borderId="6" xfId="0" applyNumberFormat="1" applyFont="1" applyBorder="1"/>
    <xf numFmtId="165" fontId="1" fillId="2" borderId="6" xfId="0" applyNumberFormat="1" applyFont="1" applyFill="1" applyBorder="1"/>
    <xf numFmtId="165" fontId="1" fillId="2" borderId="8" xfId="0" applyNumberFormat="1" applyFont="1" applyFill="1" applyBorder="1"/>
    <xf numFmtId="165" fontId="1" fillId="2" borderId="0" xfId="0" applyNumberFormat="1" applyFont="1" applyFill="1"/>
    <xf numFmtId="168" fontId="1" fillId="0" borderId="0" xfId="0" applyNumberFormat="1" applyFont="1"/>
    <xf numFmtId="0" fontId="1" fillId="0" borderId="9" xfId="0" applyFont="1" applyBorder="1" applyAlignment="1">
      <alignment horizontal="center" vertical="center"/>
    </xf>
    <xf numFmtId="164" fontId="1" fillId="0" borderId="7" xfId="0" applyNumberFormat="1" applyFont="1" applyBorder="1"/>
    <xf numFmtId="2" fontId="1" fillId="0" borderId="7" xfId="0" applyNumberFormat="1" applyFont="1" applyBorder="1"/>
    <xf numFmtId="169" fontId="1" fillId="2" borderId="7" xfId="0" applyNumberFormat="1" applyFont="1" applyFill="1" applyBorder="1"/>
    <xf numFmtId="11" fontId="1" fillId="2" borderId="7" xfId="0" applyNumberFormat="1" applyFont="1" applyFill="1" applyBorder="1"/>
    <xf numFmtId="166" fontId="1" fillId="0" borderId="7" xfId="0" applyNumberFormat="1" applyFont="1" applyBorder="1"/>
    <xf numFmtId="11" fontId="1" fillId="0" borderId="7" xfId="0" applyNumberFormat="1" applyFont="1" applyBorder="1"/>
    <xf numFmtId="0" fontId="1" fillId="0" borderId="7" xfId="0" applyFont="1" applyBorder="1"/>
    <xf numFmtId="167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/>
    <xf numFmtId="167" fontId="1" fillId="0" borderId="7" xfId="0" applyNumberFormat="1" applyFont="1" applyBorder="1"/>
    <xf numFmtId="165" fontId="1" fillId="0" borderId="7" xfId="0" applyNumberFormat="1" applyFont="1" applyBorder="1"/>
    <xf numFmtId="0" fontId="1" fillId="2" borderId="7" xfId="0" applyFont="1" applyFill="1" applyBorder="1"/>
    <xf numFmtId="165" fontId="1" fillId="2" borderId="10" xfId="0" applyNumberFormat="1" applyFont="1" applyFill="1" applyBorder="1"/>
    <xf numFmtId="11" fontId="3" fillId="2" borderId="7" xfId="0" applyNumberFormat="1" applyFont="1" applyFill="1" applyBorder="1"/>
    <xf numFmtId="0" fontId="1" fillId="6" borderId="9" xfId="0" applyFont="1" applyFill="1" applyBorder="1" applyAlignment="1">
      <alignment horizontal="center" vertical="center"/>
    </xf>
    <xf numFmtId="164" fontId="1" fillId="6" borderId="7" xfId="0" applyNumberFormat="1" applyFont="1" applyFill="1" applyBorder="1"/>
    <xf numFmtId="2" fontId="1" fillId="6" borderId="7" xfId="0" applyNumberFormat="1" applyFont="1" applyFill="1" applyBorder="1"/>
    <xf numFmtId="166" fontId="1" fillId="6" borderId="7" xfId="0" applyNumberFormat="1" applyFont="1" applyFill="1" applyBorder="1"/>
    <xf numFmtId="11" fontId="1" fillId="6" borderId="7" xfId="0" applyNumberFormat="1" applyFont="1" applyFill="1" applyBorder="1"/>
    <xf numFmtId="0" fontId="1" fillId="6" borderId="7" xfId="0" applyFont="1" applyFill="1" applyBorder="1"/>
    <xf numFmtId="167" fontId="1" fillId="6" borderId="7" xfId="0" applyNumberFormat="1" applyFont="1" applyFill="1" applyBorder="1" applyAlignment="1">
      <alignment horizontal="center" vertical="center"/>
    </xf>
    <xf numFmtId="170" fontId="1" fillId="6" borderId="7" xfId="0" applyNumberFormat="1" applyFont="1" applyFill="1" applyBorder="1"/>
    <xf numFmtId="167" fontId="1" fillId="6" borderId="7" xfId="0" applyNumberFormat="1" applyFont="1" applyFill="1" applyBorder="1"/>
    <xf numFmtId="165" fontId="1" fillId="6" borderId="7" xfId="0" applyNumberFormat="1" applyFont="1" applyFill="1" applyBorder="1"/>
    <xf numFmtId="165" fontId="3" fillId="2" borderId="10" xfId="0" applyNumberFormat="1" applyFont="1" applyFill="1" applyBorder="1"/>
    <xf numFmtId="0" fontId="1" fillId="7" borderId="9" xfId="0" applyFont="1" applyFill="1" applyBorder="1" applyAlignment="1">
      <alignment horizontal="center" vertical="center"/>
    </xf>
    <xf numFmtId="164" fontId="1" fillId="7" borderId="7" xfId="0" applyNumberFormat="1" applyFont="1" applyFill="1" applyBorder="1"/>
    <xf numFmtId="2" fontId="1" fillId="7" borderId="7" xfId="0" applyNumberFormat="1" applyFont="1" applyFill="1" applyBorder="1"/>
    <xf numFmtId="166" fontId="1" fillId="7" borderId="7" xfId="0" applyNumberFormat="1" applyFont="1" applyFill="1" applyBorder="1"/>
    <xf numFmtId="11" fontId="1" fillId="7" borderId="7" xfId="0" applyNumberFormat="1" applyFont="1" applyFill="1" applyBorder="1"/>
    <xf numFmtId="0" fontId="1" fillId="7" borderId="7" xfId="0" applyFont="1" applyFill="1" applyBorder="1"/>
    <xf numFmtId="167" fontId="1" fillId="7" borderId="7" xfId="0" applyNumberFormat="1" applyFont="1" applyFill="1" applyBorder="1" applyAlignment="1">
      <alignment horizontal="center" vertical="center"/>
    </xf>
    <xf numFmtId="170" fontId="1" fillId="7" borderId="7" xfId="0" applyNumberFormat="1" applyFont="1" applyFill="1" applyBorder="1"/>
    <xf numFmtId="167" fontId="1" fillId="7" borderId="7" xfId="0" applyNumberFormat="1" applyFont="1" applyFill="1" applyBorder="1"/>
    <xf numFmtId="165" fontId="1" fillId="7" borderId="7" xfId="0" applyNumberFormat="1" applyFont="1" applyFill="1" applyBorder="1"/>
    <xf numFmtId="169" fontId="1" fillId="0" borderId="7" xfId="0" applyNumberFormat="1" applyFont="1" applyBorder="1"/>
    <xf numFmtId="0" fontId="1" fillId="8" borderId="9" xfId="0" applyFont="1" applyFill="1" applyBorder="1" applyAlignment="1">
      <alignment horizontal="center" vertical="center"/>
    </xf>
    <xf numFmtId="164" fontId="1" fillId="8" borderId="7" xfId="0" applyNumberFormat="1" applyFont="1" applyFill="1" applyBorder="1"/>
    <xf numFmtId="2" fontId="1" fillId="8" borderId="7" xfId="0" applyNumberFormat="1" applyFont="1" applyFill="1" applyBorder="1"/>
    <xf numFmtId="169" fontId="1" fillId="8" borderId="7" xfId="0" applyNumberFormat="1" applyFont="1" applyFill="1" applyBorder="1"/>
    <xf numFmtId="11" fontId="1" fillId="8" borderId="7" xfId="0" applyNumberFormat="1" applyFont="1" applyFill="1" applyBorder="1"/>
    <xf numFmtId="166" fontId="1" fillId="8" borderId="7" xfId="0" applyNumberFormat="1" applyFont="1" applyFill="1" applyBorder="1"/>
    <xf numFmtId="0" fontId="1" fillId="8" borderId="7" xfId="0" applyFont="1" applyFill="1" applyBorder="1"/>
    <xf numFmtId="167" fontId="1" fillId="8" borderId="7" xfId="0" applyNumberFormat="1" applyFont="1" applyFill="1" applyBorder="1" applyAlignment="1">
      <alignment horizontal="center" vertical="center"/>
    </xf>
    <xf numFmtId="170" fontId="1" fillId="8" borderId="7" xfId="0" applyNumberFormat="1" applyFont="1" applyFill="1" applyBorder="1"/>
    <xf numFmtId="167" fontId="1" fillId="8" borderId="7" xfId="0" applyNumberFormat="1" applyFont="1" applyFill="1" applyBorder="1"/>
    <xf numFmtId="165" fontId="1" fillId="8" borderId="7" xfId="0" applyNumberFormat="1" applyFont="1" applyFill="1" applyBorder="1"/>
    <xf numFmtId="165" fontId="1" fillId="0" borderId="10" xfId="0" applyNumberFormat="1" applyFont="1" applyBorder="1"/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/>
    <xf numFmtId="2" fontId="1" fillId="0" borderId="12" xfId="0" applyNumberFormat="1" applyFont="1" applyBorder="1"/>
    <xf numFmtId="169" fontId="1" fillId="0" borderId="12" xfId="0" applyNumberFormat="1" applyFont="1" applyBorder="1"/>
    <xf numFmtId="11" fontId="1" fillId="0" borderId="12" xfId="0" applyNumberFormat="1" applyFont="1" applyBorder="1"/>
    <xf numFmtId="166" fontId="1" fillId="0" borderId="12" xfId="0" applyNumberFormat="1" applyFont="1" applyBorder="1"/>
    <xf numFmtId="0" fontId="1" fillId="0" borderId="12" xfId="0" applyFont="1" applyBorder="1"/>
    <xf numFmtId="167" fontId="1" fillId="0" borderId="12" xfId="0" applyNumberFormat="1" applyFont="1" applyBorder="1" applyAlignment="1">
      <alignment horizontal="center" vertical="center"/>
    </xf>
    <xf numFmtId="170" fontId="1" fillId="0" borderId="12" xfId="0" applyNumberFormat="1" applyFont="1" applyBorder="1"/>
    <xf numFmtId="167" fontId="1" fillId="0" borderId="12" xfId="0" applyNumberFormat="1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1098176</xdr:colOff>
      <xdr:row>1</xdr:row>
      <xdr:rowOff>12626</xdr:rowOff>
    </xdr:from>
    <xdr:to>
      <xdr:col>5</xdr:col>
      <xdr:colOff>545914</xdr:colOff>
      <xdr:row>4</xdr:row>
      <xdr:rowOff>30319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EBCD86-741F-4DD4-ADE7-1FC31A41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1876" y="203126"/>
          <a:ext cx="2267138" cy="473236"/>
        </a:xfrm>
        <a:prstGeom prst="rect">
          <a:avLst/>
        </a:prstGeom>
      </xdr:spPr>
    </xdr:pic>
    <xdr:clientData/>
  </xdr:twoCellAnchor>
  <xdr:twoCellAnchor editAs="oneCell">
    <xdr:from>
      <xdr:col>19</xdr:col>
      <xdr:colOff>1006895</xdr:colOff>
      <xdr:row>0</xdr:row>
      <xdr:rowOff>67982</xdr:rowOff>
    </xdr:from>
    <xdr:to>
      <xdr:col>21</xdr:col>
      <xdr:colOff>151</xdr:colOff>
      <xdr:row>4</xdr:row>
      <xdr:rowOff>25944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D5EBCD-BFF0-4C46-952B-5F8548E0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19745" y="67982"/>
          <a:ext cx="2574655" cy="579157"/>
        </a:xfrm>
        <a:prstGeom prst="rect">
          <a:avLst/>
        </a:prstGeom>
      </xdr:spPr>
    </xdr:pic>
    <xdr:clientData/>
  </xdr:twoCellAnchor>
  <xdr:twoCellAnchor editAs="oneCell">
    <xdr:from>
      <xdr:col>17</xdr:col>
      <xdr:colOff>124066</xdr:colOff>
      <xdr:row>1</xdr:row>
      <xdr:rowOff>141646</xdr:rowOff>
    </xdr:from>
    <xdr:to>
      <xdr:col>19</xdr:col>
      <xdr:colOff>520739</xdr:colOff>
      <xdr:row>4</xdr:row>
      <xdr:rowOff>40831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4BDE01-AC3F-499F-A039-F0486D0B3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74616" y="332146"/>
          <a:ext cx="3558974" cy="354728"/>
        </a:xfrm>
        <a:prstGeom prst="rect">
          <a:avLst/>
        </a:prstGeom>
      </xdr:spPr>
    </xdr:pic>
    <xdr:clientData/>
  </xdr:twoCellAnchor>
  <xdr:twoCellAnchor>
    <xdr:from>
      <xdr:col>6</xdr:col>
      <xdr:colOff>22412</xdr:colOff>
      <xdr:row>1</xdr:row>
      <xdr:rowOff>83297</xdr:rowOff>
    </xdr:from>
    <xdr:to>
      <xdr:col>7</xdr:col>
      <xdr:colOff>840443</xdr:colOff>
      <xdr:row>2</xdr:row>
      <xdr:rowOff>132229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473300-F259-4198-9CE2-BD46E928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8012" y="273797"/>
          <a:ext cx="2923056" cy="287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9672-E053-4407-A998-D13816AC1C10}">
  <dimension ref="B2:Y76"/>
  <sheetViews>
    <sheetView tabSelected="1" zoomScale="85" zoomScaleNormal="85" workbookViewId="0">
      <selection activeCell="Q24" sqref="Q24"/>
    </sheetView>
  </sheetViews>
  <sheetFormatPr baseColWidth="10" defaultRowHeight="12.75" x14ac:dyDescent="0.2"/>
  <cols>
    <col min="1" max="1" width="11.42578125" style="1"/>
    <col min="2" max="2" width="15.140625" style="2" customWidth="1"/>
    <col min="3" max="3" width="17.42578125" style="1" customWidth="1"/>
    <col min="4" max="4" width="21.42578125" style="1" customWidth="1"/>
    <col min="5" max="5" width="20.85546875" style="1" customWidth="1"/>
    <col min="6" max="6" width="14.28515625" style="3" customWidth="1"/>
    <col min="7" max="8" width="31.5703125" style="4" customWidth="1"/>
    <col min="9" max="9" width="21.7109375" style="1" customWidth="1"/>
    <col min="10" max="10" width="12" style="1" customWidth="1"/>
    <col min="11" max="11" width="10.85546875" style="1" customWidth="1"/>
    <col min="12" max="12" width="14.140625" style="2" customWidth="1"/>
    <col min="13" max="13" width="10.85546875" style="1" customWidth="1"/>
    <col min="14" max="14" width="23.42578125" style="1" customWidth="1"/>
    <col min="15" max="15" width="11.28515625" style="1" customWidth="1"/>
    <col min="16" max="16" width="15.140625" style="1" customWidth="1"/>
    <col min="17" max="17" width="11.7109375" style="1" bestFit="1" customWidth="1"/>
    <col min="18" max="18" width="23.42578125" style="1" customWidth="1"/>
    <col min="19" max="19" width="24" style="1" customWidth="1"/>
    <col min="20" max="20" width="28.28515625" style="1" customWidth="1"/>
    <col min="21" max="23" width="25.42578125" style="1" customWidth="1"/>
    <col min="24" max="24" width="15.28515625" style="1" bestFit="1" customWidth="1"/>
    <col min="25" max="25" width="17.7109375" style="1" customWidth="1"/>
    <col min="26" max="26" width="14.85546875" style="1" customWidth="1"/>
    <col min="27" max="16384" width="11.42578125" style="1"/>
  </cols>
  <sheetData>
    <row r="2" spans="2:25" x14ac:dyDescent="0.2">
      <c r="L2" s="5"/>
      <c r="M2" s="1" t="s">
        <v>0</v>
      </c>
    </row>
    <row r="3" spans="2:25" x14ac:dyDescent="0.2">
      <c r="G3" s="6"/>
      <c r="H3" s="6"/>
    </row>
    <row r="4" spans="2:25" ht="13.5" thickBot="1" x14ac:dyDescent="0.25"/>
    <row r="5" spans="2:25" ht="26.25" thickBot="1" x14ac:dyDescent="0.25">
      <c r="B5" s="7" t="s">
        <v>1</v>
      </c>
      <c r="C5" s="8" t="s">
        <v>2</v>
      </c>
      <c r="D5" s="8" t="s">
        <v>3</v>
      </c>
      <c r="E5" s="9" t="s">
        <v>4</v>
      </c>
      <c r="F5" s="10" t="s">
        <v>5</v>
      </c>
      <c r="G5" s="10" t="s">
        <v>6</v>
      </c>
      <c r="H5" s="10" t="s">
        <v>7</v>
      </c>
      <c r="I5" s="11" t="s">
        <v>8</v>
      </c>
      <c r="J5" s="12" t="s">
        <v>9</v>
      </c>
      <c r="K5" s="13" t="s">
        <v>10</v>
      </c>
      <c r="L5" s="13" t="s">
        <v>11</v>
      </c>
      <c r="M5" s="13" t="s">
        <v>12</v>
      </c>
      <c r="N5" s="9" t="s">
        <v>13</v>
      </c>
      <c r="O5" s="14" t="s">
        <v>14</v>
      </c>
      <c r="P5" s="14" t="s">
        <v>15</v>
      </c>
      <c r="Q5" s="9" t="s">
        <v>16</v>
      </c>
      <c r="R5" s="8" t="s">
        <v>17</v>
      </c>
      <c r="S5" s="8" t="s">
        <v>18</v>
      </c>
      <c r="T5" s="8" t="s">
        <v>19</v>
      </c>
      <c r="U5" s="15" t="s">
        <v>20</v>
      </c>
      <c r="V5" s="16" t="s">
        <v>21</v>
      </c>
      <c r="W5" s="16" t="s">
        <v>22</v>
      </c>
      <c r="X5" s="16" t="s">
        <v>23</v>
      </c>
      <c r="Y5" s="17" t="s">
        <v>24</v>
      </c>
    </row>
    <row r="6" spans="2:25" x14ac:dyDescent="0.2">
      <c r="B6" s="18">
        <v>0</v>
      </c>
      <c r="C6" s="19">
        <f t="shared" ref="C6:C69" si="0">TAN(D6)-D6</f>
        <v>0</v>
      </c>
      <c r="D6" s="20">
        <f t="shared" ref="D6:D69" si="1">B6*2*PI()/360</f>
        <v>0</v>
      </c>
      <c r="E6" s="21">
        <f t="shared" ref="E6:E69" si="2">C6^(1/3)/(0.693357+0.192484*(C6^(2/3)))</f>
        <v>0</v>
      </c>
      <c r="F6" s="22">
        <f t="shared" ref="F6:F69" si="3">D6-E6</f>
        <v>0</v>
      </c>
      <c r="G6" s="23">
        <f>1.440859*C6^(1/3)
-0.3660584*C6</f>
        <v>0</v>
      </c>
      <c r="H6" s="24">
        <f>10000*(D6-G6)</f>
        <v>0</v>
      </c>
      <c r="I6" s="25">
        <f t="shared" ref="I6:I69" si="4">3^(1/3)*C6^(1/3)
-(2/5)*C6
+(9/175)*3^(2/3)*C6^(5/3)
-(2/175)*3^(1/3)*C6^(7/3)
-(144/67375)*C6^(9/3)
+(3258/3128125)*3^(2/3)*C6^(11/3)
-(49711/153278125)*3^(1/3)*C6^(13/3)
-(1130112/9306171875)*C6^(15/3)
+(5169659643/95304506171875)*3^(2/3)*C6^(17/3)</f>
        <v>0</v>
      </c>
      <c r="J6" s="26">
        <f t="shared" ref="J6:J69" si="5">D6-I6</f>
        <v>0</v>
      </c>
      <c r="K6" s="27">
        <f t="shared" ref="K6:K69" si="6">(3*C6)^(1/3)
-(2/5)*C6
+(3/175)*(3*C6)^(5/3)
-(2/1575)*(3*C6)^(7/3)
+(528/6670125)*(3*C6)^(9/3)
-(362/9384375)*(3*C6)^(11/3)</f>
        <v>0</v>
      </c>
      <c r="L6" s="28">
        <f t="shared" ref="L6:L69" si="7">D6-K6</f>
        <v>0</v>
      </c>
      <c r="M6" s="27">
        <f t="shared" ref="M6:M69" si="8">(3*C6)^(1/3)+(3/5)*C6+(1/11)*C6^(1.6)</f>
        <v>0</v>
      </c>
      <c r="N6" s="27" t="e">
        <f t="shared" ref="N6:N69" si="9">ACOS(    SIN(ATAN(M6))       /  (C6+ATAN(M6))    )</f>
        <v>#DIV/0!</v>
      </c>
      <c r="O6" s="29" t="e">
        <f t="shared" ref="O6:O69" si="10">D6-N6</f>
        <v>#DIV/0!</v>
      </c>
      <c r="P6" s="27" t="e">
        <f>O6*360/(2*PI())</f>
        <v>#DIV/0!</v>
      </c>
      <c r="Q6" s="27" t="e">
        <f>P6*3600</f>
        <v>#DIV/0!</v>
      </c>
      <c r="R6" s="21">
        <f t="shared" ref="R6:R69" si="11">1.447492*C6^(1/3)
-0.0472447*C6^(2/3)
-0.29949*C6</f>
        <v>0</v>
      </c>
      <c r="S6" s="30">
        <f>10000*(D6-R6)</f>
        <v>0</v>
      </c>
      <c r="T6" s="21">
        <f t="shared" ref="T6:T69" si="12">(C6^(1/3))/
(0.69328+(0.000565+0.1916*C6^(1/3))*C6^(1/3))</f>
        <v>0</v>
      </c>
      <c r="U6" s="31">
        <f t="shared" ref="U6:U69" si="13">D6-T6</f>
        <v>0</v>
      </c>
      <c r="V6" s="32">
        <f>(C6^(1/3))/
(0.6932757402+(0.0005653682+0.1916191427*C6^(1/3))*C6^(1/3))</f>
        <v>0</v>
      </c>
      <c r="W6" s="32">
        <f>D6-V6</f>
        <v>0</v>
      </c>
      <c r="X6" s="1">
        <f>(-0.0000044041+1.3904457432*C6^(1/3))/
(0.963946704+(0.0007905044+0.2664596767*C6^(1/3))*C6^(1/3))</f>
        <v>-4.5688210579741758E-6</v>
      </c>
      <c r="Y6" s="33">
        <f>D6-X6</f>
        <v>4.5688210579741758E-6</v>
      </c>
    </row>
    <row r="7" spans="2:25" x14ac:dyDescent="0.2">
      <c r="B7" s="34">
        <f>B6+1</f>
        <v>1</v>
      </c>
      <c r="C7" s="35">
        <f t="shared" si="0"/>
        <v>1.772408274289955E-6</v>
      </c>
      <c r="D7" s="36">
        <f t="shared" si="1"/>
        <v>1.7453292519943295E-2</v>
      </c>
      <c r="E7" s="37">
        <f t="shared" si="2"/>
        <v>1.7453399432706015E-2</v>
      </c>
      <c r="F7" s="38">
        <f t="shared" si="3"/>
        <v>-1.0691276271929118E-7</v>
      </c>
      <c r="G7" s="23">
        <f>1.440859*(C7^(1/3))
-0.3660584*C7</f>
        <v>1.7436524067846564E-2</v>
      </c>
      <c r="H7" s="24">
        <f t="shared" ref="H7:H70" si="14">10000*(D7-G7)</f>
        <v>0.16768452096731917</v>
      </c>
      <c r="I7" s="39">
        <f t="shared" si="4"/>
        <v>1.7453292519943167E-2</v>
      </c>
      <c r="J7" s="40">
        <f t="shared" si="5"/>
        <v>1.2836953722228372E-16</v>
      </c>
      <c r="K7" s="41">
        <f t="shared" si="6"/>
        <v>1.7453292519943171E-2</v>
      </c>
      <c r="L7" s="42">
        <f t="shared" si="7"/>
        <v>1.2490009027033011E-16</v>
      </c>
      <c r="M7" s="41">
        <f t="shared" si="8"/>
        <v>1.7455064957506268E-2</v>
      </c>
      <c r="N7" s="43">
        <f t="shared" si="9"/>
        <v>1.7453292519941543E-2</v>
      </c>
      <c r="O7" s="44">
        <f t="shared" si="10"/>
        <v>1.7520707107365752E-15</v>
      </c>
      <c r="P7" s="45">
        <f t="shared" ref="P7:P70" si="15">O7*360/(2*PI())</f>
        <v>1.0038625713369225E-13</v>
      </c>
      <c r="Q7" s="41">
        <f t="shared" ref="Q7:Q70" si="16">P7*3600</f>
        <v>3.613905256812921E-10</v>
      </c>
      <c r="R7" s="46">
        <f t="shared" si="11"/>
        <v>1.7509994845423642E-2</v>
      </c>
      <c r="S7" s="30">
        <f t="shared" ref="S7:S70" si="17">10000*(D7-R7)</f>
        <v>-0.56702325480346283</v>
      </c>
      <c r="T7" s="46">
        <f t="shared" si="12"/>
        <v>1.7455168949307778E-2</v>
      </c>
      <c r="U7" s="47">
        <f t="shared" si="13"/>
        <v>-1.8764293644828178E-6</v>
      </c>
      <c r="V7" s="32">
        <f t="shared" ref="V7:V70" si="18">(C7^(1/3))/
(0.6932757402+(0.0005653682+0.1916191427*C7^(1/3))*C7^(1/3))</f>
        <v>1.7455276013598787E-2</v>
      </c>
      <c r="W7" s="32">
        <f t="shared" ref="W7:W70" si="19">D7-V7</f>
        <v>-1.9834936554920246E-6</v>
      </c>
      <c r="X7" s="1">
        <f t="shared" ref="X7:X70" si="20">(-0.0000044041+1.3904457432*C7^(1/3))/
(0.963946704+(0.0007905044+0.2664596767*C7^(1/3))*C7^(1/3))</f>
        <v>1.7450988831250503E-2</v>
      </c>
      <c r="Y7" s="33">
        <f t="shared" ref="Y7:Y70" si="21">D7-X7</f>
        <v>2.303688692792405E-6</v>
      </c>
    </row>
    <row r="8" spans="2:25" x14ac:dyDescent="0.2">
      <c r="B8" s="34">
        <f t="shared" ref="B8:B71" si="22">B7+1</f>
        <v>2</v>
      </c>
      <c r="C8" s="35">
        <f t="shared" si="0"/>
        <v>1.4184451861139202E-5</v>
      </c>
      <c r="D8" s="36">
        <f t="shared" si="1"/>
        <v>3.4906585039886591E-2</v>
      </c>
      <c r="E8" s="37">
        <f t="shared" si="2"/>
        <v>3.4906794798164699E-2</v>
      </c>
      <c r="F8" s="38">
        <f t="shared" si="3"/>
        <v>-2.0975827810798542E-7</v>
      </c>
      <c r="G8" s="23">
        <f t="shared" ref="G8:G71" si="23">1.440859*(C8^(1/3))
-0.3660584*C8</f>
        <v>3.4873404325857671E-2</v>
      </c>
      <c r="H8" s="24">
        <f t="shared" si="14"/>
        <v>0.33180714028920033</v>
      </c>
      <c r="I8" s="39">
        <f t="shared" si="4"/>
        <v>3.4906585039886799E-2</v>
      </c>
      <c r="J8" s="40">
        <f t="shared" si="5"/>
        <v>-2.0816681711721685E-16</v>
      </c>
      <c r="K8" s="41">
        <f t="shared" si="6"/>
        <v>3.4906585039886806E-2</v>
      </c>
      <c r="L8" s="42">
        <f t="shared" si="7"/>
        <v>-2.1510571102112408E-16</v>
      </c>
      <c r="M8" s="41">
        <f t="shared" si="8"/>
        <v>3.4920770193086405E-2</v>
      </c>
      <c r="N8" s="43">
        <f t="shared" si="9"/>
        <v>3.4906585039885529E-2</v>
      </c>
      <c r="O8" s="44">
        <f t="shared" si="10"/>
        <v>1.0616507672978059E-15</v>
      </c>
      <c r="P8" s="45">
        <f t="shared" si="15"/>
        <v>6.0828108282989755E-14</v>
      </c>
      <c r="Q8" s="41">
        <f t="shared" si="16"/>
        <v>2.1898118981876313E-10</v>
      </c>
      <c r="R8" s="46">
        <f t="shared" si="11"/>
        <v>3.5007228362298914E-2</v>
      </c>
      <c r="S8" s="30">
        <f t="shared" si="17"/>
        <v>-1.006433224123235</v>
      </c>
      <c r="T8" s="46">
        <f t="shared" si="12"/>
        <v>3.4910008629764087E-2</v>
      </c>
      <c r="U8" s="47">
        <f t="shared" si="13"/>
        <v>-3.423589877496469E-6</v>
      </c>
      <c r="V8" s="32">
        <f t="shared" si="18"/>
        <v>3.4910222080228488E-2</v>
      </c>
      <c r="W8" s="32">
        <f t="shared" si="19"/>
        <v>-3.6370403418972685E-6</v>
      </c>
      <c r="X8" s="1">
        <f t="shared" si="20"/>
        <v>3.4906214526412224E-2</v>
      </c>
      <c r="Y8" s="33">
        <f t="shared" si="21"/>
        <v>3.7051347436672932E-7</v>
      </c>
    </row>
    <row r="9" spans="2:25" x14ac:dyDescent="0.2">
      <c r="B9" s="34">
        <f t="shared" si="22"/>
        <v>3</v>
      </c>
      <c r="C9" s="35">
        <f t="shared" si="0"/>
        <v>4.7901723211313252E-5</v>
      </c>
      <c r="D9" s="36">
        <f t="shared" si="1"/>
        <v>5.2359877559829883E-2</v>
      </c>
      <c r="E9" s="37">
        <f t="shared" si="2"/>
        <v>5.2360182148627463E-2</v>
      </c>
      <c r="F9" s="38">
        <f t="shared" si="3"/>
        <v>-3.0458879757971902E-7</v>
      </c>
      <c r="G9" s="23">
        <f t="shared" si="23"/>
        <v>5.2310994498410895E-2</v>
      </c>
      <c r="H9" s="24">
        <f t="shared" si="14"/>
        <v>0.48883061418987517</v>
      </c>
      <c r="I9" s="39">
        <f t="shared" si="4"/>
        <v>5.2359877559828599E-2</v>
      </c>
      <c r="J9" s="40">
        <f t="shared" si="5"/>
        <v>1.2836953722228372E-15</v>
      </c>
      <c r="K9" s="41">
        <f t="shared" si="6"/>
        <v>5.2359877559829106E-2</v>
      </c>
      <c r="L9" s="42">
        <f t="shared" si="7"/>
        <v>7.7715611723760958E-16</v>
      </c>
      <c r="M9" s="41">
        <f t="shared" si="8"/>
        <v>5.2407783672885032E-2</v>
      </c>
      <c r="N9" s="43">
        <f t="shared" si="9"/>
        <v>5.2359877559830625E-2</v>
      </c>
      <c r="O9" s="44">
        <f t="shared" si="10"/>
        <v>-7.4246164771807344E-16</v>
      </c>
      <c r="P9" s="45">
        <f t="shared" si="15"/>
        <v>-4.2539918864574535E-14</v>
      </c>
      <c r="Q9" s="41">
        <f t="shared" si="16"/>
        <v>-1.5314370791246834E-10</v>
      </c>
      <c r="R9" s="46">
        <f t="shared" si="11"/>
        <v>5.2492763603983805E-2</v>
      </c>
      <c r="S9" s="30">
        <f t="shared" si="17"/>
        <v>-1.3288604415392231</v>
      </c>
      <c r="T9" s="46">
        <f t="shared" si="12"/>
        <v>5.2364534204890602E-2</v>
      </c>
      <c r="U9" s="47">
        <f t="shared" si="13"/>
        <v>-4.6566450607188337E-6</v>
      </c>
      <c r="V9" s="32">
        <f t="shared" si="18"/>
        <v>5.236485291356436E-2</v>
      </c>
      <c r="W9" s="32">
        <f t="shared" si="19"/>
        <v>-4.9753537344765508E-6</v>
      </c>
      <c r="X9" s="1">
        <f t="shared" si="20"/>
        <v>5.2361122533314174E-2</v>
      </c>
      <c r="Y9" s="33">
        <f t="shared" si="21"/>
        <v>-1.2449734842906457E-6</v>
      </c>
    </row>
    <row r="10" spans="2:25" x14ac:dyDescent="0.2">
      <c r="B10" s="34">
        <f t="shared" si="22"/>
        <v>4</v>
      </c>
      <c r="C10" s="35">
        <f t="shared" si="0"/>
        <v>1.1364186373723217E-4</v>
      </c>
      <c r="D10" s="36">
        <f t="shared" si="1"/>
        <v>6.9813170079773182E-2</v>
      </c>
      <c r="E10" s="37">
        <f t="shared" si="2"/>
        <v>6.9813557773650892E-2</v>
      </c>
      <c r="F10" s="38">
        <f t="shared" si="3"/>
        <v>-3.8769387770976049E-7</v>
      </c>
      <c r="G10" s="23">
        <f t="shared" si="23"/>
        <v>6.9749643357496477E-2</v>
      </c>
      <c r="H10" s="24">
        <f t="shared" si="14"/>
        <v>0.63526722276704972</v>
      </c>
      <c r="I10" s="39">
        <f t="shared" si="4"/>
        <v>6.9813170079773515E-2</v>
      </c>
      <c r="J10" s="40">
        <f t="shared" si="5"/>
        <v>-3.3306690738754696E-16</v>
      </c>
      <c r="K10" s="41">
        <f t="shared" si="6"/>
        <v>6.9813170079779774E-2</v>
      </c>
      <c r="L10" s="42">
        <f t="shared" si="7"/>
        <v>-6.591949208711867E-15</v>
      </c>
      <c r="M10" s="41">
        <f t="shared" si="8"/>
        <v>6.992682784041844E-2</v>
      </c>
      <c r="N10" s="43">
        <f t="shared" si="9"/>
        <v>6.9813170079773723E-2</v>
      </c>
      <c r="O10" s="44">
        <f t="shared" si="10"/>
        <v>-5.4123372450476381E-16</v>
      </c>
      <c r="P10" s="45">
        <f t="shared" si="15"/>
        <v>-3.1010408144269288E-14</v>
      </c>
      <c r="Q10" s="41">
        <f t="shared" si="16"/>
        <v>-1.1163746931936944E-10</v>
      </c>
      <c r="R10" s="46">
        <f t="shared" si="11"/>
        <v>6.996764862218155E-2</v>
      </c>
      <c r="S10" s="30">
        <f t="shared" si="17"/>
        <v>-1.5447854240836778</v>
      </c>
      <c r="T10" s="46">
        <f t="shared" si="12"/>
        <v>6.9818761105500185E-2</v>
      </c>
      <c r="U10" s="47">
        <f t="shared" si="13"/>
        <v>-5.5910257270030961E-6</v>
      </c>
      <c r="V10" s="32">
        <f t="shared" si="18"/>
        <v>6.9819183493871631E-2</v>
      </c>
      <c r="W10" s="32">
        <f t="shared" si="19"/>
        <v>-6.0134140984491324E-6</v>
      </c>
      <c r="X10" s="1">
        <f t="shared" si="20"/>
        <v>6.9815727386918311E-2</v>
      </c>
      <c r="Y10" s="33">
        <f t="shared" si="21"/>
        <v>-2.5573071451290286E-6</v>
      </c>
    </row>
    <row r="11" spans="2:25" x14ac:dyDescent="0.2">
      <c r="B11" s="34">
        <f t="shared" si="22"/>
        <v>5</v>
      </c>
      <c r="C11" s="35">
        <f t="shared" si="0"/>
        <v>2.2220092620753307E-4</v>
      </c>
      <c r="D11" s="36">
        <f t="shared" si="1"/>
        <v>8.7266462599716474E-2</v>
      </c>
      <c r="E11" s="37">
        <f t="shared" si="2"/>
        <v>8.7266918314444206E-2</v>
      </c>
      <c r="F11" s="38">
        <f t="shared" si="3"/>
        <v>-4.5571472773175969E-7</v>
      </c>
      <c r="G11" s="23">
        <f t="shared" si="23"/>
        <v>8.7189692194210577E-2</v>
      </c>
      <c r="H11" s="24">
        <f t="shared" si="14"/>
        <v>0.76770405505896533</v>
      </c>
      <c r="I11" s="39">
        <f t="shared" si="4"/>
        <v>8.7266462599717334E-2</v>
      </c>
      <c r="J11" s="40">
        <f t="shared" si="5"/>
        <v>-8.6042284408449632E-16</v>
      </c>
      <c r="K11" s="41">
        <f t="shared" si="6"/>
        <v>8.726646259976413E-2</v>
      </c>
      <c r="L11" s="42">
        <f t="shared" si="7"/>
        <v>-4.7656323332034844E-14</v>
      </c>
      <c r="M11" s="41">
        <f t="shared" si="8"/>
        <v>8.748870621051201E-2</v>
      </c>
      <c r="N11" s="43">
        <f t="shared" si="9"/>
        <v>8.7266462599727701E-2</v>
      </c>
      <c r="O11" s="44">
        <f t="shared" si="10"/>
        <v>-1.1227130336521896E-14</v>
      </c>
      <c r="P11" s="45">
        <f t="shared" si="15"/>
        <v>-6.4326718432599625E-13</v>
      </c>
      <c r="Q11" s="41">
        <f t="shared" si="16"/>
        <v>-2.3157618635735864E-9</v>
      </c>
      <c r="R11" s="46">
        <f t="shared" si="11"/>
        <v>8.743291562112851E-2</v>
      </c>
      <c r="S11" s="30">
        <f t="shared" si="17"/>
        <v>-1.6645302141203577</v>
      </c>
      <c r="T11" s="46">
        <f t="shared" si="12"/>
        <v>8.7272705159746528E-2</v>
      </c>
      <c r="U11" s="47">
        <f t="shared" si="13"/>
        <v>-6.2425600300536344E-6</v>
      </c>
      <c r="V11" s="32">
        <f t="shared" si="18"/>
        <v>8.7273229197683988E-2</v>
      </c>
      <c r="W11" s="32">
        <f t="shared" si="19"/>
        <v>-6.7665979675141097E-6</v>
      </c>
      <c r="X11" s="1">
        <f t="shared" si="20"/>
        <v>8.727004401757478E-2</v>
      </c>
      <c r="Y11" s="33">
        <f t="shared" si="21"/>
        <v>-3.581417858306013E-6</v>
      </c>
    </row>
    <row r="12" spans="2:25" x14ac:dyDescent="0.2">
      <c r="B12" s="34">
        <f t="shared" si="22"/>
        <v>6</v>
      </c>
      <c r="C12" s="35">
        <f t="shared" si="0"/>
        <v>3.8448014601669134E-4</v>
      </c>
      <c r="D12" s="36">
        <f t="shared" si="1"/>
        <v>0.10471975511965977</v>
      </c>
      <c r="E12" s="37">
        <f t="shared" si="2"/>
        <v>0.10472026087304172</v>
      </c>
      <c r="F12" s="38">
        <f t="shared" si="3"/>
        <v>-5.0575338195191222E-7</v>
      </c>
      <c r="G12" s="23">
        <f t="shared" si="23"/>
        <v>0.10463147222688493</v>
      </c>
      <c r="H12" s="24">
        <f t="shared" si="14"/>
        <v>0.88282892774835253</v>
      </c>
      <c r="I12" s="39">
        <f t="shared" si="4"/>
        <v>0.10471975511966007</v>
      </c>
      <c r="J12" s="40">
        <f t="shared" si="5"/>
        <v>-3.0531133177191805E-16</v>
      </c>
      <c r="K12" s="41">
        <f t="shared" si="6"/>
        <v>0.10471975511990173</v>
      </c>
      <c r="L12" s="42">
        <f t="shared" si="7"/>
        <v>-2.4195923042924505E-13</v>
      </c>
      <c r="M12" s="41">
        <f t="shared" si="8"/>
        <v>0.10510433014876185</v>
      </c>
      <c r="N12" s="43">
        <f t="shared" si="9"/>
        <v>0.10471975511970166</v>
      </c>
      <c r="O12" s="44">
        <f t="shared" si="10"/>
        <v>-4.1897041391791845E-14</v>
      </c>
      <c r="P12" s="45">
        <f t="shared" si="15"/>
        <v>-2.4005236458345895E-12</v>
      </c>
      <c r="Q12" s="41">
        <f t="shared" si="16"/>
        <v>-8.6418851250045221E-9</v>
      </c>
      <c r="R12" s="46">
        <f t="shared" si="11"/>
        <v>0.10488958003312916</v>
      </c>
      <c r="S12" s="30">
        <f t="shared" si="17"/>
        <v>-1.6982491346939632</v>
      </c>
      <c r="T12" s="46">
        <f t="shared" si="12"/>
        <v>0.10472638271815274</v>
      </c>
      <c r="U12" s="47">
        <f t="shared" si="13"/>
        <v>-6.627598492972564E-6</v>
      </c>
      <c r="V12" s="32">
        <f t="shared" si="18"/>
        <v>0.10472700592245675</v>
      </c>
      <c r="W12" s="32">
        <f t="shared" si="19"/>
        <v>-7.250802796981981E-6</v>
      </c>
      <c r="X12" s="1">
        <f t="shared" si="20"/>
        <v>0.1047240878753065</v>
      </c>
      <c r="Y12" s="33">
        <f t="shared" si="21"/>
        <v>-4.3327556467354089E-6</v>
      </c>
    </row>
    <row r="13" spans="2:25" x14ac:dyDescent="0.2">
      <c r="B13" s="34">
        <f t="shared" si="22"/>
        <v>7</v>
      </c>
      <c r="C13" s="35">
        <f t="shared" si="0"/>
        <v>6.1151326330152744E-4</v>
      </c>
      <c r="D13" s="36">
        <f t="shared" si="1"/>
        <v>0.12217304763960307</v>
      </c>
      <c r="E13" s="37">
        <f t="shared" si="2"/>
        <v>0.12217358311441406</v>
      </c>
      <c r="F13" s="38">
        <f t="shared" si="3"/>
        <v>-5.3547481099203154E-7</v>
      </c>
      <c r="G13" s="23">
        <f t="shared" si="23"/>
        <v>0.1220753019235966</v>
      </c>
      <c r="H13" s="24">
        <f t="shared" si="14"/>
        <v>0.97745716006472638</v>
      </c>
      <c r="I13" s="39">
        <f t="shared" si="4"/>
        <v>0.12217304763960352</v>
      </c>
      <c r="J13" s="40">
        <f t="shared" si="5"/>
        <v>-4.4408920985006262E-16</v>
      </c>
      <c r="K13" s="41">
        <f t="shared" si="6"/>
        <v>0.12217304764057391</v>
      </c>
      <c r="L13" s="42">
        <f t="shared" si="7"/>
        <v>-9.7083452388346814E-13</v>
      </c>
      <c r="M13" s="41">
        <f t="shared" si="8"/>
        <v>0.12278474605794146</v>
      </c>
      <c r="N13" s="43">
        <f t="shared" si="9"/>
        <v>0.12217304763973824</v>
      </c>
      <c r="O13" s="44">
        <f t="shared" si="10"/>
        <v>-1.3516965324811281E-13</v>
      </c>
      <c r="P13" s="45">
        <f t="shared" si="15"/>
        <v>-7.7446506493636639E-12</v>
      </c>
      <c r="Q13" s="41">
        <f t="shared" si="16"/>
        <v>-2.7880742337709191E-8</v>
      </c>
      <c r="R13" s="46">
        <f t="shared" si="11"/>
        <v>0.1223386395018512</v>
      </c>
      <c r="S13" s="30">
        <f t="shared" si="17"/>
        <v>-1.6559186224812672</v>
      </c>
      <c r="T13" s="46">
        <f t="shared" si="12"/>
        <v>0.12217981077179155</v>
      </c>
      <c r="U13" s="47">
        <f t="shared" si="13"/>
        <v>-6.7631321884753515E-6</v>
      </c>
      <c r="V13" s="32">
        <f t="shared" si="18"/>
        <v>0.12218053020436659</v>
      </c>
      <c r="W13" s="32">
        <f t="shared" si="19"/>
        <v>-7.4825647635168302E-6</v>
      </c>
      <c r="X13" s="1">
        <f t="shared" si="20"/>
        <v>0.12217787504723501</v>
      </c>
      <c r="Y13" s="33">
        <f t="shared" si="21"/>
        <v>-4.8274076319410053E-6</v>
      </c>
    </row>
    <row r="14" spans="2:25" x14ac:dyDescent="0.2">
      <c r="B14" s="34">
        <f t="shared" si="22"/>
        <v>8</v>
      </c>
      <c r="C14" s="35">
        <f t="shared" si="0"/>
        <v>9.1449454284509013E-4</v>
      </c>
      <c r="D14" s="36">
        <f t="shared" si="1"/>
        <v>0.13962634015954636</v>
      </c>
      <c r="E14" s="37">
        <f t="shared" si="2"/>
        <v>0.13962688335959911</v>
      </c>
      <c r="F14" s="38">
        <f t="shared" si="3"/>
        <v>-5.4320005274388627E-7</v>
      </c>
      <c r="G14" s="23">
        <f t="shared" si="23"/>
        <v>0.13952148421591384</v>
      </c>
      <c r="H14" s="24">
        <f t="shared" si="14"/>
        <v>1.0485594363252027</v>
      </c>
      <c r="I14" s="39">
        <f t="shared" si="4"/>
        <v>0.13962634015954681</v>
      </c>
      <c r="J14" s="40">
        <f t="shared" si="5"/>
        <v>-4.4408920985006262E-16</v>
      </c>
      <c r="K14" s="41">
        <f t="shared" si="6"/>
        <v>0.13962634016278483</v>
      </c>
      <c r="L14" s="42">
        <f t="shared" si="7"/>
        <v>-3.2384650516803504E-12</v>
      </c>
      <c r="M14" s="41">
        <f t="shared" si="8"/>
        <v>0.1405411631592744</v>
      </c>
      <c r="N14" s="43">
        <f t="shared" si="9"/>
        <v>0.13962634015991604</v>
      </c>
      <c r="O14" s="44">
        <f t="shared" si="10"/>
        <v>-3.696765116245615E-13</v>
      </c>
      <c r="P14" s="45">
        <f t="shared" si="15"/>
        <v>-2.1180903901206291E-11</v>
      </c>
      <c r="Q14" s="41">
        <f t="shared" si="16"/>
        <v>-7.6251254044342645E-8</v>
      </c>
      <c r="R14" s="46">
        <f t="shared" si="11"/>
        <v>0.13978107275896151</v>
      </c>
      <c r="S14" s="30">
        <f t="shared" si="17"/>
        <v>-1.5473259941514717</v>
      </c>
      <c r="T14" s="46">
        <f t="shared" si="12"/>
        <v>0.13963300706175821</v>
      </c>
      <c r="U14" s="47">
        <f t="shared" si="13"/>
        <v>-6.6669022118492904E-6</v>
      </c>
      <c r="V14" s="32">
        <f t="shared" si="18"/>
        <v>0.13963381932739694</v>
      </c>
      <c r="W14" s="32">
        <f t="shared" si="19"/>
        <v>-7.4791678505714554E-6</v>
      </c>
      <c r="X14" s="1">
        <f t="shared" si="20"/>
        <v>0.13963142236628567</v>
      </c>
      <c r="Y14" s="33">
        <f t="shared" si="21"/>
        <v>-5.0822067393097026E-6</v>
      </c>
    </row>
    <row r="15" spans="2:25" x14ac:dyDescent="0.2">
      <c r="B15" s="34">
        <f t="shared" si="22"/>
        <v>9</v>
      </c>
      <c r="C15" s="35">
        <f t="shared" si="0"/>
        <v>1.3048076450466184E-3</v>
      </c>
      <c r="D15" s="36">
        <f t="shared" si="1"/>
        <v>0.15707963267948966</v>
      </c>
      <c r="E15" s="37">
        <f t="shared" si="2"/>
        <v>0.15708016066781</v>
      </c>
      <c r="F15" s="38">
        <f t="shared" si="3"/>
        <v>-5.2798832034239851E-7</v>
      </c>
      <c r="G15" s="23">
        <f t="shared" si="23"/>
        <v>0.15697030357951886</v>
      </c>
      <c r="H15" s="24">
        <f t="shared" si="14"/>
        <v>1.0932909997080076</v>
      </c>
      <c r="I15" s="39">
        <f t="shared" si="4"/>
        <v>0.15707963267948916</v>
      </c>
      <c r="J15" s="40">
        <f t="shared" si="5"/>
        <v>4.9960036108132044E-16</v>
      </c>
      <c r="K15" s="41">
        <f t="shared" si="6"/>
        <v>0.15707963268887018</v>
      </c>
      <c r="L15" s="42">
        <f t="shared" si="7"/>
        <v>-9.3805241352384883E-12</v>
      </c>
      <c r="M15" s="41">
        <f t="shared" si="8"/>
        <v>0.15838498204640275</v>
      </c>
      <c r="N15" s="43">
        <f t="shared" si="9"/>
        <v>0.15707963268037006</v>
      </c>
      <c r="O15" s="44">
        <f t="shared" si="10"/>
        <v>-8.8040685852774914E-13</v>
      </c>
      <c r="P15" s="45">
        <f t="shared" si="15"/>
        <v>-5.0443597248011377E-11</v>
      </c>
      <c r="Q15" s="41">
        <f t="shared" si="16"/>
        <v>-1.8159695009284096E-7</v>
      </c>
      <c r="R15" s="46">
        <f t="shared" si="11"/>
        <v>0.15721783837860562</v>
      </c>
      <c r="S15" s="30">
        <f t="shared" si="17"/>
        <v>-1.3820569911596192</v>
      </c>
      <c r="T15" s="46">
        <f t="shared" si="12"/>
        <v>0.15708599017795635</v>
      </c>
      <c r="U15" s="47">
        <f t="shared" si="13"/>
        <v>-6.3574984666969758E-6</v>
      </c>
      <c r="V15" s="32">
        <f t="shared" si="18"/>
        <v>0.15708689142172813</v>
      </c>
      <c r="W15" s="32">
        <f t="shared" si="19"/>
        <v>-7.2587422384751132E-6</v>
      </c>
      <c r="X15" s="1">
        <f t="shared" si="20"/>
        <v>0.15708474750918999</v>
      </c>
      <c r="Y15" s="33">
        <f t="shared" si="21"/>
        <v>-5.1148297003367205E-6</v>
      </c>
    </row>
    <row r="16" spans="2:25" x14ac:dyDescent="0.2">
      <c r="B16" s="34">
        <f t="shared" si="22"/>
        <v>10</v>
      </c>
      <c r="C16" s="35">
        <f t="shared" si="0"/>
        <v>1.7940555090320276E-3</v>
      </c>
      <c r="D16" s="36">
        <f t="shared" si="1"/>
        <v>0.17453292519943295</v>
      </c>
      <c r="E16" s="37">
        <f t="shared" si="2"/>
        <v>0.17453341490531701</v>
      </c>
      <c r="F16" s="38">
        <f t="shared" si="3"/>
        <v>-4.8970588406582749E-7</v>
      </c>
      <c r="G16" s="23">
        <f t="shared" si="23"/>
        <v>0.17442202295583903</v>
      </c>
      <c r="H16" s="24">
        <f t="shared" si="14"/>
        <v>1.1090224359391887</v>
      </c>
      <c r="I16" s="39">
        <f t="shared" si="4"/>
        <v>0.17453292519943339</v>
      </c>
      <c r="J16" s="40">
        <f t="shared" si="5"/>
        <v>-4.4408920985006262E-16</v>
      </c>
      <c r="K16" s="41">
        <f t="shared" si="6"/>
        <v>0.17453292522374769</v>
      </c>
      <c r="L16" s="42">
        <f t="shared" si="7"/>
        <v>-2.4314744662135013E-11</v>
      </c>
      <c r="M16" s="41">
        <f t="shared" si="8"/>
        <v>0.17632782418900039</v>
      </c>
      <c r="N16" s="43">
        <f t="shared" si="9"/>
        <v>0.17453292520133079</v>
      </c>
      <c r="O16" s="44">
        <f t="shared" si="10"/>
        <v>-1.8978429938698582E-12</v>
      </c>
      <c r="P16" s="45">
        <f t="shared" si="15"/>
        <v>-1.0873839372721545E-10</v>
      </c>
      <c r="Q16" s="41">
        <f t="shared" si="16"/>
        <v>-3.9145821741797564E-7</v>
      </c>
      <c r="R16" s="46">
        <f t="shared" si="11"/>
        <v>0.17464987339294105</v>
      </c>
      <c r="S16" s="30">
        <f t="shared" si="17"/>
        <v>-1.1694819350810404</v>
      </c>
      <c r="T16" s="46">
        <f t="shared" si="12"/>
        <v>0.17453877964505807</v>
      </c>
      <c r="U16" s="47">
        <f t="shared" si="13"/>
        <v>-5.8544456251197197E-6</v>
      </c>
      <c r="V16" s="32">
        <f t="shared" si="18"/>
        <v>0.17453976554929204</v>
      </c>
      <c r="W16" s="32">
        <f t="shared" si="19"/>
        <v>-6.840349859094097E-6</v>
      </c>
      <c r="X16" s="1">
        <f t="shared" si="20"/>
        <v>0.17453786908164279</v>
      </c>
      <c r="Y16" s="33">
        <f t="shared" si="21"/>
        <v>-4.9438822098402113E-6</v>
      </c>
    </row>
    <row r="17" spans="2:25" x14ac:dyDescent="0.2">
      <c r="B17" s="34">
        <f t="shared" si="22"/>
        <v>11</v>
      </c>
      <c r="C17" s="35">
        <f t="shared" si="0"/>
        <v>2.3940914183422368E-3</v>
      </c>
      <c r="D17" s="36">
        <f t="shared" si="1"/>
        <v>0.19198621771937624</v>
      </c>
      <c r="E17" s="37">
        <f t="shared" si="2"/>
        <v>0.19198664679871544</v>
      </c>
      <c r="F17" s="38">
        <f t="shared" si="3"/>
        <v>-4.2907933919811292E-7</v>
      </c>
      <c r="G17" s="23">
        <f t="shared" si="23"/>
        <v>0.19187688048701021</v>
      </c>
      <c r="H17" s="24">
        <f t="shared" si="14"/>
        <v>1.0933723236603021</v>
      </c>
      <c r="I17" s="39">
        <f t="shared" si="4"/>
        <v>0.19198621771937646</v>
      </c>
      <c r="J17" s="40">
        <f t="shared" si="5"/>
        <v>-2.2204460492503131E-16</v>
      </c>
      <c r="K17" s="41">
        <f t="shared" si="6"/>
        <v>0.19198621777697089</v>
      </c>
      <c r="L17" s="42">
        <f t="shared" si="7"/>
        <v>-5.7594651270420627E-11</v>
      </c>
      <c r="M17" s="41">
        <f t="shared" si="8"/>
        <v>0.19438156256720673</v>
      </c>
      <c r="N17" s="43">
        <f t="shared" si="9"/>
        <v>0.19198621772312907</v>
      </c>
      <c r="O17" s="44">
        <f t="shared" si="10"/>
        <v>-3.7528313789891854E-12</v>
      </c>
      <c r="P17" s="45">
        <f t="shared" si="15"/>
        <v>-2.1502139924034106E-10</v>
      </c>
      <c r="Q17" s="41">
        <f t="shared" si="16"/>
        <v>-7.7407703726522778E-7</v>
      </c>
      <c r="R17" s="46">
        <f t="shared" si="11"/>
        <v>0.19207809175043386</v>
      </c>
      <c r="S17" s="30">
        <f t="shared" si="17"/>
        <v>-0.91874031057620487</v>
      </c>
      <c r="T17" s="46">
        <f t="shared" si="12"/>
        <v>0.19199139599331874</v>
      </c>
      <c r="U17" s="47">
        <f t="shared" si="13"/>
        <v>-5.1782739425021429E-6</v>
      </c>
      <c r="V17" s="32">
        <f t="shared" si="18"/>
        <v>0.19199246177417029</v>
      </c>
      <c r="W17" s="32">
        <f t="shared" si="19"/>
        <v>-6.2440547940467717E-6</v>
      </c>
      <c r="X17" s="1">
        <f t="shared" si="20"/>
        <v>0.19199080668829227</v>
      </c>
      <c r="Y17" s="33">
        <f t="shared" si="21"/>
        <v>-4.5889689160305558E-6</v>
      </c>
    </row>
    <row r="18" spans="2:25" x14ac:dyDescent="0.2">
      <c r="B18" s="34">
        <f t="shared" si="22"/>
        <v>12</v>
      </c>
      <c r="C18" s="35">
        <f t="shared" si="0"/>
        <v>3.1170514307025665E-3</v>
      </c>
      <c r="D18" s="36">
        <f t="shared" si="1"/>
        <v>0.20943951023931953</v>
      </c>
      <c r="E18" s="37">
        <f t="shared" si="2"/>
        <v>0.20943985797003067</v>
      </c>
      <c r="F18" s="38">
        <f t="shared" si="3"/>
        <v>-3.4773071114213572E-7</v>
      </c>
      <c r="G18" s="23">
        <f t="shared" si="23"/>
        <v>0.20933508603440706</v>
      </c>
      <c r="H18" s="24">
        <f t="shared" si="14"/>
        <v>1.0442420491246773</v>
      </c>
      <c r="I18" s="39">
        <f t="shared" si="4"/>
        <v>0.20943951023931934</v>
      </c>
      <c r="J18" s="40">
        <f t="shared" si="5"/>
        <v>0</v>
      </c>
      <c r="K18" s="41">
        <f t="shared" si="6"/>
        <v>0.20943951036598277</v>
      </c>
      <c r="L18" s="42">
        <f t="shared" si="7"/>
        <v>-1.2666323545573732E-10</v>
      </c>
      <c r="M18" s="41">
        <f t="shared" si="8"/>
        <v>0.21255835362590014</v>
      </c>
      <c r="N18" s="43">
        <f t="shared" si="9"/>
        <v>0.20943951024623386</v>
      </c>
      <c r="O18" s="44">
        <f t="shared" si="10"/>
        <v>-6.9143302194873968E-12</v>
      </c>
      <c r="P18" s="45">
        <f t="shared" si="15"/>
        <v>-3.9616193973639198E-10</v>
      </c>
      <c r="Q18" s="41">
        <f t="shared" si="16"/>
        <v>-1.4261829830510111E-6</v>
      </c>
      <c r="R18" s="46">
        <f t="shared" si="11"/>
        <v>0.20950338259693477</v>
      </c>
      <c r="S18" s="30">
        <f t="shared" si="17"/>
        <v>-0.63872357615235575</v>
      </c>
      <c r="T18" s="46">
        <f t="shared" si="12"/>
        <v>0.20944386081176869</v>
      </c>
      <c r="U18" s="47">
        <f t="shared" si="13"/>
        <v>-4.350572449157708E-6</v>
      </c>
      <c r="V18" s="32">
        <f t="shared" si="18"/>
        <v>0.20944500121535581</v>
      </c>
      <c r="W18" s="32">
        <f t="shared" si="19"/>
        <v>-5.4909760362764626E-6</v>
      </c>
      <c r="X18" s="1">
        <f t="shared" si="20"/>
        <v>0.2094435809850809</v>
      </c>
      <c r="Y18" s="33">
        <f t="shared" si="21"/>
        <v>-4.0707457613642362E-6</v>
      </c>
    </row>
    <row r="19" spans="2:25" x14ac:dyDescent="0.2">
      <c r="B19" s="34">
        <f t="shared" si="22"/>
        <v>13</v>
      </c>
      <c r="C19" s="35">
        <f t="shared" si="0"/>
        <v>3.9753883663002643E-3</v>
      </c>
      <c r="D19" s="36">
        <f t="shared" si="1"/>
        <v>0.22689280275926285</v>
      </c>
      <c r="E19" s="37">
        <f t="shared" si="2"/>
        <v>0.22689305095080026</v>
      </c>
      <c r="F19" s="38">
        <f t="shared" si="3"/>
        <v>-2.4819153740529565E-7</v>
      </c>
      <c r="G19" s="23">
        <f t="shared" si="23"/>
        <v>0.22679681744840377</v>
      </c>
      <c r="H19" s="24">
        <f t="shared" si="14"/>
        <v>0.95985310859081352</v>
      </c>
      <c r="I19" s="39">
        <f t="shared" si="4"/>
        <v>0.22689280275926285</v>
      </c>
      <c r="J19" s="40">
        <f t="shared" si="5"/>
        <v>0</v>
      </c>
      <c r="K19" s="41">
        <f t="shared" si="6"/>
        <v>0.22689280302100456</v>
      </c>
      <c r="L19" s="42">
        <f t="shared" si="7"/>
        <v>-2.6174171163795279E-10</v>
      </c>
      <c r="M19" s="41">
        <f t="shared" si="8"/>
        <v>0.23087067074849715</v>
      </c>
      <c r="N19" s="43">
        <f t="shared" si="9"/>
        <v>0.22689280277126511</v>
      </c>
      <c r="O19" s="44">
        <f t="shared" si="10"/>
        <v>-1.2002260296739564E-11</v>
      </c>
      <c r="P19" s="45">
        <f t="shared" si="15"/>
        <v>-6.876788596206121E-10</v>
      </c>
      <c r="Q19" s="41">
        <f t="shared" si="16"/>
        <v>-2.4756438946342035E-6</v>
      </c>
      <c r="R19" s="46">
        <f t="shared" si="11"/>
        <v>0.2269266083574753</v>
      </c>
      <c r="S19" s="30">
        <f t="shared" si="17"/>
        <v>-0.33805598212449661</v>
      </c>
      <c r="T19" s="46">
        <f t="shared" si="12"/>
        <v>0.2268961967809964</v>
      </c>
      <c r="U19" s="47">
        <f t="shared" si="13"/>
        <v>-3.3940217335493017E-6</v>
      </c>
      <c r="V19" s="32">
        <f t="shared" si="18"/>
        <v>0.22689740607909184</v>
      </c>
      <c r="W19" s="32">
        <f t="shared" si="19"/>
        <v>-4.6033198289885391E-6</v>
      </c>
      <c r="X19" s="1">
        <f t="shared" si="20"/>
        <v>0.22689621371114976</v>
      </c>
      <c r="Y19" s="33">
        <f t="shared" si="21"/>
        <v>-3.4109518869118727E-6</v>
      </c>
    </row>
    <row r="20" spans="2:25" x14ac:dyDescent="0.2">
      <c r="B20" s="34">
        <f t="shared" si="22"/>
        <v>14</v>
      </c>
      <c r="C20" s="35">
        <f t="shared" si="0"/>
        <v>4.9819075639745414E-3</v>
      </c>
      <c r="D20" s="36">
        <f t="shared" si="1"/>
        <v>0.24434609527920614</v>
      </c>
      <c r="E20" s="37">
        <f t="shared" si="2"/>
        <v>0.24434622917203855</v>
      </c>
      <c r="F20" s="38">
        <f t="shared" si="3"/>
        <v>-1.3389283240461403E-7</v>
      </c>
      <c r="G20" s="23">
        <f t="shared" si="23"/>
        <v>0.24426221655416167</v>
      </c>
      <c r="H20" s="24">
        <f t="shared" si="14"/>
        <v>0.83878725044478353</v>
      </c>
      <c r="I20" s="39">
        <f t="shared" si="4"/>
        <v>0.244346095279206</v>
      </c>
      <c r="J20" s="40">
        <f t="shared" si="5"/>
        <v>0</v>
      </c>
      <c r="K20" s="41">
        <f t="shared" si="6"/>
        <v>0.24434609579217137</v>
      </c>
      <c r="L20" s="42">
        <f t="shared" si="7"/>
        <v>-5.1296522585175808E-10</v>
      </c>
      <c r="M20" s="41">
        <f t="shared" si="8"/>
        <v>0.2493313394634834</v>
      </c>
      <c r="N20" s="43">
        <f t="shared" si="9"/>
        <v>0.24434609529899465</v>
      </c>
      <c r="O20" s="44">
        <f t="shared" si="10"/>
        <v>-1.9788504168616328E-11</v>
      </c>
      <c r="P20" s="45">
        <f t="shared" si="15"/>
        <v>-1.1337977717387516E-9</v>
      </c>
      <c r="Q20" s="41">
        <f t="shared" si="16"/>
        <v>-4.0816719782595055E-6</v>
      </c>
      <c r="R20" s="46">
        <f t="shared" si="11"/>
        <v>0.2443486025944609</v>
      </c>
      <c r="S20" s="30">
        <f t="shared" si="17"/>
        <v>-2.5073152547516742E-2</v>
      </c>
      <c r="T20" s="46">
        <f t="shared" si="12"/>
        <v>0.24434842768250867</v>
      </c>
      <c r="U20" s="47">
        <f t="shared" si="13"/>
        <v>-2.3324033025240443E-6</v>
      </c>
      <c r="V20" s="32">
        <f t="shared" si="18"/>
        <v>0.24434969966777115</v>
      </c>
      <c r="W20" s="32">
        <f t="shared" si="19"/>
        <v>-3.6043885650038909E-6</v>
      </c>
      <c r="X20" s="1">
        <f t="shared" si="20"/>
        <v>0.24434872769728669</v>
      </c>
      <c r="Y20" s="33">
        <f t="shared" si="21"/>
        <v>-2.6324180805448183E-6</v>
      </c>
    </row>
    <row r="21" spans="2:25" x14ac:dyDescent="0.2">
      <c r="B21" s="34">
        <f t="shared" si="22"/>
        <v>15</v>
      </c>
      <c r="C21" s="35">
        <f t="shared" si="0"/>
        <v>6.149804631973288E-3</v>
      </c>
      <c r="D21" s="36">
        <f t="shared" si="1"/>
        <v>0.26179938779914941</v>
      </c>
      <c r="E21" s="37">
        <f t="shared" si="2"/>
        <v>0.26179939692664639</v>
      </c>
      <c r="F21" s="38">
        <f t="shared" si="3"/>
        <v>-9.1274969804544526E-9</v>
      </c>
      <c r="G21" s="23">
        <f t="shared" si="23"/>
        <v>0.2617313848148507</v>
      </c>
      <c r="H21" s="24">
        <f t="shared" si="14"/>
        <v>0.68002984298709546</v>
      </c>
      <c r="I21" s="39">
        <f t="shared" si="4"/>
        <v>0.2617993877991498</v>
      </c>
      <c r="J21" s="40">
        <f t="shared" si="5"/>
        <v>0</v>
      </c>
      <c r="K21" s="41">
        <f t="shared" si="6"/>
        <v>0.26179938875965481</v>
      </c>
      <c r="L21" s="42">
        <f t="shared" si="7"/>
        <v>-9.605053974404143E-10</v>
      </c>
      <c r="M21" s="41">
        <f t="shared" si="8"/>
        <v>0.26795357461306596</v>
      </c>
      <c r="N21" s="43">
        <f t="shared" si="9"/>
        <v>0.26179938783034307</v>
      </c>
      <c r="O21" s="44">
        <f t="shared" si="10"/>
        <v>-3.1193658767136867E-11</v>
      </c>
      <c r="P21" s="45">
        <f t="shared" si="15"/>
        <v>-1.7872649949282012E-9</v>
      </c>
      <c r="Q21" s="41">
        <f t="shared" si="16"/>
        <v>-6.4341539817415248E-6</v>
      </c>
      <c r="R21" s="46">
        <f t="shared" si="11"/>
        <v>0.26177016761526622</v>
      </c>
      <c r="S21" s="30">
        <f t="shared" si="17"/>
        <v>0.29220183883182926</v>
      </c>
      <c r="T21" s="46">
        <f t="shared" si="12"/>
        <v>0.26180057838131493</v>
      </c>
      <c r="U21" s="47">
        <f t="shared" si="13"/>
        <v>-1.1905821655222582E-6</v>
      </c>
      <c r="V21" s="32">
        <f t="shared" si="18"/>
        <v>0.26180190636204076</v>
      </c>
      <c r="W21" s="32">
        <f t="shared" si="19"/>
        <v>-2.5185628913515501E-6</v>
      </c>
      <c r="X21" s="1">
        <f t="shared" si="20"/>
        <v>0.26180114684756245</v>
      </c>
      <c r="Y21" s="33">
        <f t="shared" si="21"/>
        <v>-1.7590484130414197E-6</v>
      </c>
    </row>
    <row r="22" spans="2:25" x14ac:dyDescent="0.2">
      <c r="B22" s="34">
        <f t="shared" si="22"/>
        <v>16</v>
      </c>
      <c r="C22" s="35">
        <f t="shared" si="0"/>
        <v>7.4927054397151971E-3</v>
      </c>
      <c r="D22" s="36">
        <f t="shared" si="1"/>
        <v>0.27925268031909273</v>
      </c>
      <c r="E22" s="37">
        <f t="shared" si="2"/>
        <v>0.27925255930043369</v>
      </c>
      <c r="F22" s="38">
        <f t="shared" si="3"/>
        <v>1.2101865903835218E-7</v>
      </c>
      <c r="G22" s="23">
        <f t="shared" si="23"/>
        <v>0.27920437862980158</v>
      </c>
      <c r="H22" s="24">
        <f t="shared" si="14"/>
        <v>0.48301689291152528</v>
      </c>
      <c r="I22" s="39">
        <f t="shared" si="4"/>
        <v>0.27925268031909262</v>
      </c>
      <c r="J22" s="40">
        <f t="shared" si="5"/>
        <v>0</v>
      </c>
      <c r="K22" s="41">
        <f t="shared" si="6"/>
        <v>0.27925268204767784</v>
      </c>
      <c r="L22" s="42">
        <f t="shared" si="7"/>
        <v>-1.7285851083848058E-9</v>
      </c>
      <c r="M22" s="41">
        <f t="shared" si="8"/>
        <v>0.28675101973238848</v>
      </c>
      <c r="N22" s="43">
        <f t="shared" si="9"/>
        <v>0.27925268036634887</v>
      </c>
      <c r="O22" s="44">
        <f t="shared" si="10"/>
        <v>-4.7256143442808707E-11</v>
      </c>
      <c r="P22" s="45">
        <f t="shared" si="15"/>
        <v>-2.7075775753377589E-9</v>
      </c>
      <c r="Q22" s="41">
        <f t="shared" si="16"/>
        <v>-9.7472792712159313E-6</v>
      </c>
      <c r="R22" s="46">
        <f t="shared" si="11"/>
        <v>0.2791920717991771</v>
      </c>
      <c r="S22" s="30">
        <f t="shared" si="17"/>
        <v>0.60608519915628101</v>
      </c>
      <c r="T22" s="46">
        <f t="shared" si="12"/>
        <v>0.27925267477799287</v>
      </c>
      <c r="U22" s="47">
        <f t="shared" si="13"/>
        <v>5.5410998567317904E-9</v>
      </c>
      <c r="V22" s="32">
        <f t="shared" si="18"/>
        <v>0.27925405157236788</v>
      </c>
      <c r="W22" s="32">
        <f t="shared" si="19"/>
        <v>-1.3712532751508633E-6</v>
      </c>
      <c r="X22" s="1">
        <f t="shared" si="20"/>
        <v>0.27925349609040834</v>
      </c>
      <c r="Y22" s="33">
        <f t="shared" si="21"/>
        <v>-8.1577131560983673E-7</v>
      </c>
    </row>
    <row r="23" spans="2:25" x14ac:dyDescent="0.2">
      <c r="B23" s="34">
        <f t="shared" si="22"/>
        <v>17</v>
      </c>
      <c r="C23" s="35">
        <f t="shared" si="0"/>
        <v>9.0247086196243442E-3</v>
      </c>
      <c r="D23" s="36">
        <f t="shared" si="1"/>
        <v>0.29670597283903605</v>
      </c>
      <c r="E23" s="37">
        <f t="shared" si="2"/>
        <v>0.29670572206751533</v>
      </c>
      <c r="F23" s="38">
        <f t="shared" si="3"/>
        <v>2.5077152071562026E-7</v>
      </c>
      <c r="G23" s="23">
        <f t="shared" si="23"/>
        <v>0.29668120422063765</v>
      </c>
      <c r="H23" s="24">
        <f t="shared" si="14"/>
        <v>0.24768618398396391</v>
      </c>
      <c r="I23" s="39">
        <f t="shared" si="4"/>
        <v>0.29670597283903621</v>
      </c>
      <c r="J23" s="40">
        <f t="shared" si="5"/>
        <v>0</v>
      </c>
      <c r="K23" s="41">
        <f t="shared" si="6"/>
        <v>0.29670597584354697</v>
      </c>
      <c r="L23" s="42">
        <f t="shared" si="7"/>
        <v>-3.0045109178367113E-9</v>
      </c>
      <c r="M23" s="41">
        <f t="shared" si="8"/>
        <v>0.30573778890993314</v>
      </c>
      <c r="N23" s="43">
        <f t="shared" si="9"/>
        <v>0.29670597290812917</v>
      </c>
      <c r="O23" s="44">
        <f t="shared" si="10"/>
        <v>-6.9093120114160911E-11</v>
      </c>
      <c r="P23" s="45">
        <f t="shared" si="15"/>
        <v>-3.9587441759318769E-9</v>
      </c>
      <c r="Q23" s="41">
        <f t="shared" si="16"/>
        <v>-1.4251479033354756E-5</v>
      </c>
      <c r="R23" s="46">
        <f t="shared" si="11"/>
        <v>0.29661504661016419</v>
      </c>
      <c r="S23" s="30">
        <f t="shared" si="17"/>
        <v>0.90926228871857084</v>
      </c>
      <c r="T23" s="46">
        <f t="shared" si="12"/>
        <v>0.29670474372609384</v>
      </c>
      <c r="U23" s="47">
        <f t="shared" si="13"/>
        <v>1.2291129422026259E-6</v>
      </c>
      <c r="V23" s="32">
        <f t="shared" si="18"/>
        <v>0.29670616165592256</v>
      </c>
      <c r="W23" s="32">
        <f t="shared" si="19"/>
        <v>-1.888168865149531E-7</v>
      </c>
      <c r="X23" s="1">
        <f t="shared" si="20"/>
        <v>0.29670580129498836</v>
      </c>
      <c r="Y23" s="33">
        <f t="shared" si="21"/>
        <v>1.7154404768904286E-7</v>
      </c>
    </row>
    <row r="24" spans="2:25" x14ac:dyDescent="0.2">
      <c r="B24" s="34">
        <f t="shared" si="22"/>
        <v>18</v>
      </c>
      <c r="C24" s="35">
        <f t="shared" si="0"/>
        <v>1.0760430873926974E-2</v>
      </c>
      <c r="D24" s="36">
        <f t="shared" si="1"/>
        <v>0.31415926535897931</v>
      </c>
      <c r="E24" s="37">
        <f t="shared" si="2"/>
        <v>0.31415889154530768</v>
      </c>
      <c r="F24" s="38">
        <f t="shared" si="3"/>
        <v>3.7381367162803159E-7</v>
      </c>
      <c r="G24" s="23">
        <f t="shared" si="23"/>
        <v>0.31416181205325622</v>
      </c>
      <c r="H24" s="24">
        <f t="shared" si="14"/>
        <v>-2.5466942769059031E-2</v>
      </c>
      <c r="I24" s="39">
        <f t="shared" si="4"/>
        <v>0.31415926535897898</v>
      </c>
      <c r="J24" s="40">
        <f t="shared" si="5"/>
        <v>0</v>
      </c>
      <c r="K24" s="41">
        <f t="shared" si="6"/>
        <v>0.31415927042303404</v>
      </c>
      <c r="L24" s="42">
        <f t="shared" si="7"/>
        <v>-5.0640547311076034E-9</v>
      </c>
      <c r="M24" s="41">
        <f t="shared" si="8"/>
        <v>0.3249285114252578</v>
      </c>
      <c r="N24" s="43">
        <f t="shared" si="9"/>
        <v>0.3141592654568095</v>
      </c>
      <c r="O24" s="44">
        <f t="shared" si="10"/>
        <v>-9.7830188394709694E-11</v>
      </c>
      <c r="P24" s="45">
        <f t="shared" si="15"/>
        <v>-5.6052569039865916E-9</v>
      </c>
      <c r="Q24" s="41">
        <f t="shared" si="16"/>
        <v>-2.0178924854351729E-5</v>
      </c>
      <c r="R24" s="46">
        <f t="shared" si="11"/>
        <v>0.3140397832579489</v>
      </c>
      <c r="S24" s="30">
        <f t="shared" si="17"/>
        <v>1.1948210103041035</v>
      </c>
      <c r="T24" s="46">
        <f t="shared" si="12"/>
        <v>0.31415681291021663</v>
      </c>
      <c r="U24" s="47">
        <f t="shared" si="13"/>
        <v>2.4524487626798042E-6</v>
      </c>
      <c r="V24" s="32">
        <f t="shared" si="18"/>
        <v>0.31415826379410428</v>
      </c>
      <c r="W24" s="32">
        <f t="shared" si="19"/>
        <v>1.0015648750361095E-6</v>
      </c>
      <c r="X24" s="1">
        <f t="shared" si="20"/>
        <v>0.31415808914819077</v>
      </c>
      <c r="Y24" s="33">
        <f t="shared" si="21"/>
        <v>1.1762107885449069E-6</v>
      </c>
    </row>
    <row r="25" spans="2:25" x14ac:dyDescent="0.2">
      <c r="B25" s="34">
        <f t="shared" si="22"/>
        <v>19</v>
      </c>
      <c r="C25" s="35">
        <f t="shared" si="0"/>
        <v>1.2715055410742637E-2</v>
      </c>
      <c r="D25" s="36">
        <f t="shared" si="1"/>
        <v>0.33161255787892258</v>
      </c>
      <c r="E25" s="37">
        <f t="shared" si="2"/>
        <v>0.33161207440381674</v>
      </c>
      <c r="F25" s="38">
        <f t="shared" si="3"/>
        <v>4.8347510583912623E-7</v>
      </c>
      <c r="G25" s="23">
        <f t="shared" si="23"/>
        <v>0.3316460907376742</v>
      </c>
      <c r="H25" s="24">
        <f t="shared" si="14"/>
        <v>-0.33532858751628147</v>
      </c>
      <c r="I25" s="39">
        <f t="shared" si="4"/>
        <v>0.33161255787892274</v>
      </c>
      <c r="J25" s="40">
        <f t="shared" si="5"/>
        <v>0</v>
      </c>
      <c r="K25" s="41">
        <f t="shared" si="6"/>
        <v>0.33161256618374685</v>
      </c>
      <c r="L25" s="42">
        <f t="shared" si="7"/>
        <v>-8.3048242727201682E-9</v>
      </c>
      <c r="M25" s="41">
        <f t="shared" si="8"/>
        <v>0.34433837948961682</v>
      </c>
      <c r="N25" s="43">
        <f t="shared" si="9"/>
        <v>0.33161255801344414</v>
      </c>
      <c r="O25" s="44">
        <f t="shared" si="10"/>
        <v>-1.3452156055748787E-10</v>
      </c>
      <c r="P25" s="45">
        <f t="shared" si="15"/>
        <v>-7.7075176734575761E-9</v>
      </c>
      <c r="Q25" s="41">
        <f t="shared" si="16"/>
        <v>-2.7747063624447274E-5</v>
      </c>
      <c r="R25" s="46">
        <f t="shared" si="11"/>
        <v>0.33146692896529251</v>
      </c>
      <c r="S25" s="30">
        <f t="shared" si="17"/>
        <v>1.4562891363006925</v>
      </c>
      <c r="T25" s="46">
        <f t="shared" si="12"/>
        <v>0.33160891067955628</v>
      </c>
      <c r="U25" s="47">
        <f t="shared" si="13"/>
        <v>3.6471993662967606E-6</v>
      </c>
      <c r="V25" s="32">
        <f t="shared" si="18"/>
        <v>0.331610385825515</v>
      </c>
      <c r="W25" s="32">
        <f t="shared" si="19"/>
        <v>2.1720534075786446E-6</v>
      </c>
      <c r="X25" s="1">
        <f t="shared" si="20"/>
        <v>0.33161038698704026</v>
      </c>
      <c r="Y25" s="33">
        <f t="shared" si="21"/>
        <v>2.1708918823137857E-6</v>
      </c>
    </row>
    <row r="26" spans="2:25" x14ac:dyDescent="0.2">
      <c r="B26" s="34">
        <f t="shared" si="22"/>
        <v>20</v>
      </c>
      <c r="C26" s="35">
        <f t="shared" si="0"/>
        <v>1.4904383867336446E-2</v>
      </c>
      <c r="D26" s="36">
        <f t="shared" si="1"/>
        <v>0.3490658503988659</v>
      </c>
      <c r="E26" s="37">
        <f t="shared" si="2"/>
        <v>0.34906527742321597</v>
      </c>
      <c r="F26" s="38">
        <f t="shared" si="3"/>
        <v>5.7297564992619954E-7</v>
      </c>
      <c r="G26" s="23">
        <f t="shared" si="23"/>
        <v>0.34913386034094501</v>
      </c>
      <c r="H26" s="24">
        <f t="shared" si="14"/>
        <v>-0.68009942079116925</v>
      </c>
      <c r="I26" s="39">
        <f t="shared" si="4"/>
        <v>0.34906585039886606</v>
      </c>
      <c r="J26" s="40">
        <f t="shared" si="5"/>
        <v>0</v>
      </c>
      <c r="K26" s="41">
        <f t="shared" si="6"/>
        <v>0.34906586368839743</v>
      </c>
      <c r="L26" s="42">
        <f t="shared" si="7"/>
        <v>-1.3289531530791265E-8</v>
      </c>
      <c r="M26" s="41">
        <f t="shared" si="8"/>
        <v>0.36398319944858654</v>
      </c>
      <c r="N26" s="43">
        <f t="shared" si="9"/>
        <v>0.34906585057891548</v>
      </c>
      <c r="O26" s="44">
        <f t="shared" si="10"/>
        <v>-1.8004958635131629E-10</v>
      </c>
      <c r="P26" s="45">
        <f t="shared" si="15"/>
        <v>-1.0316081401006694E-8</v>
      </c>
      <c r="Q26" s="41">
        <f t="shared" si="16"/>
        <v>-3.7137893043624097E-5</v>
      </c>
      <c r="R26" s="46">
        <f t="shared" si="11"/>
        <v>0.34889708279416676</v>
      </c>
      <c r="S26" s="30">
        <f t="shared" si="17"/>
        <v>1.6876760469913821</v>
      </c>
      <c r="T26" s="46">
        <f t="shared" si="12"/>
        <v>0.34906106583104196</v>
      </c>
      <c r="U26" s="47">
        <f t="shared" si="13"/>
        <v>4.784567823934438E-6</v>
      </c>
      <c r="V26" s="32">
        <f t="shared" si="18"/>
        <v>0.34906255602849284</v>
      </c>
      <c r="W26" s="32">
        <f t="shared" si="19"/>
        <v>3.2943703730525797E-6</v>
      </c>
      <c r="X26" s="1">
        <f t="shared" si="20"/>
        <v>0.34906272258064014</v>
      </c>
      <c r="Y26" s="33">
        <f t="shared" si="21"/>
        <v>3.1278182257565845E-6</v>
      </c>
    </row>
    <row r="27" spans="2:25" x14ac:dyDescent="0.2">
      <c r="B27" s="34">
        <f t="shared" si="22"/>
        <v>21</v>
      </c>
      <c r="C27" s="35">
        <f t="shared" si="0"/>
        <v>1.7344892116606558E-2</v>
      </c>
      <c r="D27" s="36">
        <f t="shared" si="1"/>
        <v>0.36651914291880922</v>
      </c>
      <c r="E27" s="37">
        <f t="shared" si="2"/>
        <v>0.36651850719299983</v>
      </c>
      <c r="F27" s="38">
        <f t="shared" si="3"/>
        <v>6.3572580938364709E-7</v>
      </c>
      <c r="G27" s="23">
        <f t="shared" si="23"/>
        <v>0.36662486504064368</v>
      </c>
      <c r="H27" s="24">
        <f t="shared" si="14"/>
        <v>-1.0572212183446172</v>
      </c>
      <c r="I27" s="39">
        <f t="shared" si="4"/>
        <v>0.36651914291880922</v>
      </c>
      <c r="J27" s="40">
        <f t="shared" si="5"/>
        <v>0</v>
      </c>
      <c r="K27" s="41">
        <f t="shared" si="6"/>
        <v>0.36651916372028936</v>
      </c>
      <c r="L27" s="42">
        <f t="shared" si="7"/>
        <v>-2.0801480149490459E-8</v>
      </c>
      <c r="M27" s="41">
        <f t="shared" si="8"/>
        <v>0.38387944684433295</v>
      </c>
      <c r="N27" s="43">
        <f t="shared" si="9"/>
        <v>0.36651914315382239</v>
      </c>
      <c r="O27" s="44">
        <f t="shared" si="10"/>
        <v>-2.3501317558682899E-10</v>
      </c>
      <c r="P27" s="45">
        <f t="shared" si="15"/>
        <v>-1.3465263091092255E-8</v>
      </c>
      <c r="Q27" s="41">
        <f t="shared" si="16"/>
        <v>-4.8474947127932117E-5</v>
      </c>
      <c r="R27" s="46">
        <f t="shared" si="11"/>
        <v>0.36633079097751875</v>
      </c>
      <c r="S27" s="30">
        <f t="shared" si="17"/>
        <v>1.8835194129046551</v>
      </c>
      <c r="T27" s="46">
        <f t="shared" si="12"/>
        <v>0.36651330733548521</v>
      </c>
      <c r="U27" s="47">
        <f t="shared" si="13"/>
        <v>5.8355833240097965E-6</v>
      </c>
      <c r="V27" s="32">
        <f t="shared" si="18"/>
        <v>0.36651480284662086</v>
      </c>
      <c r="W27" s="32">
        <f t="shared" si="19"/>
        <v>4.3400721883579685E-6</v>
      </c>
      <c r="X27" s="1">
        <f t="shared" si="20"/>
        <v>0.36651512385505902</v>
      </c>
      <c r="Y27" s="33">
        <f t="shared" si="21"/>
        <v>4.0190637501935633E-6</v>
      </c>
    </row>
    <row r="28" spans="2:25" x14ac:dyDescent="0.2">
      <c r="B28" s="34">
        <f t="shared" si="22"/>
        <v>22</v>
      </c>
      <c r="C28" s="35">
        <f t="shared" si="0"/>
        <v>2.0053790396404314E-2</v>
      </c>
      <c r="D28" s="36">
        <f t="shared" si="1"/>
        <v>0.38397243543875248</v>
      </c>
      <c r="E28" s="37">
        <f t="shared" si="2"/>
        <v>0.38397176974510627</v>
      </c>
      <c r="F28" s="48">
        <f t="shared" si="3"/>
        <v>6.6569364620683302E-7</v>
      </c>
      <c r="G28" s="23">
        <f t="shared" si="23"/>
        <v>0.38411876503748654</v>
      </c>
      <c r="H28" s="24">
        <f t="shared" si="14"/>
        <v>-1.4632959873406293</v>
      </c>
      <c r="I28" s="39">
        <f t="shared" si="4"/>
        <v>0.38397243543875309</v>
      </c>
      <c r="J28" s="40">
        <f t="shared" si="5"/>
        <v>-6.106226635438361E-16</v>
      </c>
      <c r="K28" s="41">
        <f t="shared" si="6"/>
        <v>0.38397246735371499</v>
      </c>
      <c r="L28" s="42">
        <f t="shared" si="7"/>
        <v>-3.19149625060966E-8</v>
      </c>
      <c r="M28" s="41">
        <f t="shared" si="8"/>
        <v>0.40404432577908</v>
      </c>
      <c r="N28" s="43">
        <f t="shared" si="9"/>
        <v>0.38397243573836626</v>
      </c>
      <c r="O28" s="44">
        <f t="shared" si="10"/>
        <v>-2.9961377823184421E-10</v>
      </c>
      <c r="P28" s="45">
        <f t="shared" si="15"/>
        <v>-1.7166604976653291E-8</v>
      </c>
      <c r="Q28" s="41">
        <f t="shared" si="16"/>
        <v>-6.1799777915951852E-5</v>
      </c>
      <c r="R28" s="46">
        <f t="shared" si="11"/>
        <v>0.38376854169643237</v>
      </c>
      <c r="S28" s="30">
        <f t="shared" si="17"/>
        <v>2.0389374232010482</v>
      </c>
      <c r="T28" s="46">
        <f t="shared" si="12"/>
        <v>0.38396566399927179</v>
      </c>
      <c r="U28" s="47">
        <f t="shared" si="13"/>
        <v>6.7714394806905887E-6</v>
      </c>
      <c r="V28" s="32">
        <f t="shared" si="18"/>
        <v>0.38396715454974478</v>
      </c>
      <c r="W28" s="32">
        <f t="shared" si="19"/>
        <v>5.2808890076971871E-6</v>
      </c>
      <c r="X28" s="1">
        <f t="shared" si="20"/>
        <v>0.38396761855368972</v>
      </c>
      <c r="Y28" s="33">
        <f t="shared" si="21"/>
        <v>4.8168850627638982E-6</v>
      </c>
    </row>
    <row r="29" spans="2:25" x14ac:dyDescent="0.2">
      <c r="B29" s="34">
        <f t="shared" si="22"/>
        <v>23</v>
      </c>
      <c r="C29" s="35">
        <f t="shared" si="0"/>
        <v>2.3049088250908956E-2</v>
      </c>
      <c r="D29" s="36">
        <f t="shared" si="1"/>
        <v>0.40142572795869574</v>
      </c>
      <c r="E29" s="37">
        <f t="shared" si="2"/>
        <v>0.40142507011243977</v>
      </c>
      <c r="F29" s="38">
        <f t="shared" si="3"/>
        <v>6.5784625596920776E-7</v>
      </c>
      <c r="G29" s="23">
        <f t="shared" si="23"/>
        <v>0.40161512763546103</v>
      </c>
      <c r="H29" s="24">
        <f t="shared" si="14"/>
        <v>-1.8939967676528946</v>
      </c>
      <c r="I29" s="39">
        <f t="shared" si="4"/>
        <v>0.40142572795869713</v>
      </c>
      <c r="J29" s="40">
        <f t="shared" si="5"/>
        <v>-1.3877787807814457E-15</v>
      </c>
      <c r="K29" s="41">
        <f t="shared" si="6"/>
        <v>0.40142577604246382</v>
      </c>
      <c r="L29" s="42">
        <f t="shared" si="7"/>
        <v>-4.8083768078299727E-8</v>
      </c>
      <c r="M29" s="41">
        <f t="shared" si="8"/>
        <v>0.42449583307163691</v>
      </c>
      <c r="N29" s="43">
        <f t="shared" si="9"/>
        <v>0.40142572833223777</v>
      </c>
      <c r="O29" s="44">
        <f t="shared" si="10"/>
        <v>-3.7354203064055014E-10</v>
      </c>
      <c r="P29" s="45">
        <f t="shared" si="15"/>
        <v>-2.1402381826450001E-8</v>
      </c>
      <c r="Q29" s="41">
        <f t="shared" si="16"/>
        <v>-7.7048574575220002E-5</v>
      </c>
      <c r="R29" s="46">
        <f t="shared" si="11"/>
        <v>0.40121075923462612</v>
      </c>
      <c r="S29" s="30">
        <f t="shared" si="17"/>
        <v>2.1496872406961964</v>
      </c>
      <c r="T29" s="46">
        <f t="shared" si="12"/>
        <v>0.40141816405318337</v>
      </c>
      <c r="U29" s="47">
        <f t="shared" si="13"/>
        <v>7.5639055123755128E-6</v>
      </c>
      <c r="V29" s="32">
        <f t="shared" si="18"/>
        <v>0.40141963882208032</v>
      </c>
      <c r="W29" s="32">
        <f t="shared" si="19"/>
        <v>6.0891366154280924E-6</v>
      </c>
      <c r="X29" s="1">
        <f t="shared" si="20"/>
        <v>0.40142023382466002</v>
      </c>
      <c r="Y29" s="33">
        <f t="shared" si="21"/>
        <v>5.4941340357217427E-6</v>
      </c>
    </row>
    <row r="30" spans="2:25" x14ac:dyDescent="0.2">
      <c r="B30" s="34">
        <f t="shared" si="22"/>
        <v>24</v>
      </c>
      <c r="C30" s="35">
        <f t="shared" si="0"/>
        <v>2.6349664829897035E-2</v>
      </c>
      <c r="D30" s="36">
        <f t="shared" si="1"/>
        <v>0.41887902047863906</v>
      </c>
      <c r="E30" s="37">
        <f t="shared" si="2"/>
        <v>0.4188784118030961</v>
      </c>
      <c r="F30" s="38">
        <f t="shared" si="3"/>
        <v>6.0867554296795134E-7</v>
      </c>
      <c r="G30" s="23">
        <f t="shared" si="23"/>
        <v>0.41911341738610985</v>
      </c>
      <c r="H30" s="24">
        <f t="shared" si="14"/>
        <v>-2.3439690747079078</v>
      </c>
      <c r="I30" s="39">
        <f t="shared" si="4"/>
        <v>0.41887902047864145</v>
      </c>
      <c r="J30" s="40">
        <f t="shared" si="5"/>
        <v>-2.3869795029440866E-15</v>
      </c>
      <c r="K30" s="41">
        <f t="shared" si="6"/>
        <v>0.41887909173017684</v>
      </c>
      <c r="L30" s="42">
        <f t="shared" si="7"/>
        <v>-7.1251537780980811E-8</v>
      </c>
      <c r="M30" s="41">
        <f t="shared" si="8"/>
        <v>0.44525282775633435</v>
      </c>
      <c r="N30" s="43">
        <f t="shared" si="9"/>
        <v>0.41887902093451745</v>
      </c>
      <c r="O30" s="44">
        <f t="shared" si="10"/>
        <v>-4.55878390592801E-10</v>
      </c>
      <c r="P30" s="45">
        <f t="shared" si="15"/>
        <v>-2.611990775218395E-8</v>
      </c>
      <c r="Q30" s="41">
        <f t="shared" si="16"/>
        <v>-9.4031667907862218E-5</v>
      </c>
      <c r="R30" s="46">
        <f t="shared" si="11"/>
        <v>0.41865779743316101</v>
      </c>
      <c r="S30" s="30">
        <f t="shared" si="17"/>
        <v>2.2122304547805838</v>
      </c>
      <c r="T30" s="46">
        <f t="shared" si="12"/>
        <v>0.41887083465882058</v>
      </c>
      <c r="U30" s="47">
        <f t="shared" si="13"/>
        <v>8.185819818484763E-6</v>
      </c>
      <c r="V30" s="32">
        <f t="shared" si="18"/>
        <v>0.41887228226787843</v>
      </c>
      <c r="W30" s="32">
        <f t="shared" si="19"/>
        <v>6.7382107606372976E-6</v>
      </c>
      <c r="X30" s="1">
        <f t="shared" si="20"/>
        <v>0.41887299572575865</v>
      </c>
      <c r="Y30" s="33">
        <f t="shared" si="21"/>
        <v>6.0247528804180384E-6</v>
      </c>
    </row>
    <row r="31" spans="2:25" x14ac:dyDescent="0.2">
      <c r="B31" s="49">
        <f>B30+1</f>
        <v>25</v>
      </c>
      <c r="C31" s="50">
        <f t="shared" si="0"/>
        <v>2.99753451564162E-2</v>
      </c>
      <c r="D31" s="51">
        <f t="shared" si="1"/>
        <v>0.43633231299858238</v>
      </c>
      <c r="E31" s="37">
        <f t="shared" si="2"/>
        <v>0.43633179617929047</v>
      </c>
      <c r="F31" s="38">
        <f t="shared" si="3"/>
        <v>5.1681929191804699E-7</v>
      </c>
      <c r="G31" s="23">
        <f t="shared" si="23"/>
        <v>0.43661298518010638</v>
      </c>
      <c r="H31" s="24">
        <f t="shared" si="14"/>
        <v>-2.8067218152399986</v>
      </c>
      <c r="I31" s="52">
        <f t="shared" si="4"/>
        <v>0.4363323129985881</v>
      </c>
      <c r="J31" s="53">
        <f t="shared" si="5"/>
        <v>-5.7176485768195562E-15</v>
      </c>
      <c r="K31" s="54">
        <f t="shared" si="6"/>
        <v>0.43633241698690778</v>
      </c>
      <c r="L31" s="55">
        <f t="shared" si="7"/>
        <v>-1.0398832539504355E-7</v>
      </c>
      <c r="M31" s="54">
        <f t="shared" si="8"/>
        <v>0.46633510653954824</v>
      </c>
      <c r="N31" s="56">
        <f t="shared" si="9"/>
        <v>0.43633231354360036</v>
      </c>
      <c r="O31" s="57">
        <f t="shared" si="10"/>
        <v>-5.4501797519534989E-10</v>
      </c>
      <c r="P31" s="58">
        <f t="shared" si="15"/>
        <v>-3.1227229737459338E-8</v>
      </c>
      <c r="Q31" s="54">
        <f t="shared" si="16"/>
        <v>-1.1241802705485362E-4</v>
      </c>
      <c r="R31" s="46">
        <f t="shared" si="11"/>
        <v>0.43610993235778822</v>
      </c>
      <c r="S31" s="30">
        <f t="shared" si="17"/>
        <v>2.2238064079416198</v>
      </c>
      <c r="T31" s="46">
        <f t="shared" si="12"/>
        <v>0.43632370132181347</v>
      </c>
      <c r="U31" s="47">
        <f t="shared" si="13"/>
        <v>8.6116767689103924E-6</v>
      </c>
      <c r="V31" s="32">
        <f t="shared" si="18"/>
        <v>0.43632510982383022</v>
      </c>
      <c r="W31" s="32">
        <f t="shared" si="19"/>
        <v>7.203174752168362E-6</v>
      </c>
      <c r="X31" s="1">
        <f t="shared" si="20"/>
        <v>0.43632592863605535</v>
      </c>
      <c r="Y31" s="33">
        <f t="shared" si="21"/>
        <v>6.3843625270343374E-6</v>
      </c>
    </row>
    <row r="32" spans="2:25" x14ac:dyDescent="0.2">
      <c r="B32" s="34">
        <f t="shared" si="22"/>
        <v>26</v>
      </c>
      <c r="C32" s="35">
        <f t="shared" si="0"/>
        <v>3.3946983047335733E-2</v>
      </c>
      <c r="D32" s="36">
        <f t="shared" si="1"/>
        <v>0.4537856055185257</v>
      </c>
      <c r="E32" s="37">
        <f t="shared" si="2"/>
        <v>0.45378522172850932</v>
      </c>
      <c r="F32" s="38">
        <f t="shared" si="3"/>
        <v>3.8379001637833809E-7</v>
      </c>
      <c r="G32" s="23">
        <f t="shared" si="23"/>
        <v>0.45411305615371644</v>
      </c>
      <c r="H32" s="24">
        <f t="shared" si="14"/>
        <v>-3.2745063519074025</v>
      </c>
      <c r="I32" s="39">
        <f t="shared" si="4"/>
        <v>0.45378560551853836</v>
      </c>
      <c r="J32" s="40">
        <f t="shared" si="5"/>
        <v>-1.2656542480726785E-14</v>
      </c>
      <c r="K32" s="41">
        <f t="shared" si="6"/>
        <v>0.45378575517694641</v>
      </c>
      <c r="L32" s="42">
        <f t="shared" si="7"/>
        <v>-1.4965842071168467E-7</v>
      </c>
      <c r="M32" s="41">
        <f t="shared" si="8"/>
        <v>0.4877634859044388</v>
      </c>
      <c r="N32" s="43">
        <f t="shared" si="9"/>
        <v>0.45378560615715013</v>
      </c>
      <c r="O32" s="44">
        <f t="shared" si="10"/>
        <v>-6.3862443111517564E-10</v>
      </c>
      <c r="P32" s="45">
        <f t="shared" si="15"/>
        <v>-3.6590484596842735E-8</v>
      </c>
      <c r="Q32" s="41">
        <f t="shared" si="16"/>
        <v>-1.3172574454863384E-4</v>
      </c>
      <c r="R32" s="46">
        <f t="shared" si="11"/>
        <v>0.4535673540793439</v>
      </c>
      <c r="S32" s="30">
        <f t="shared" si="17"/>
        <v>2.1825143918180467</v>
      </c>
      <c r="T32" s="46">
        <f t="shared" si="12"/>
        <v>0.45377678719954206</v>
      </c>
      <c r="U32" s="59">
        <f t="shared" si="13"/>
        <v>8.8183189836388287E-6</v>
      </c>
      <c r="V32" s="32">
        <f t="shared" si="18"/>
        <v>0.45377814406593042</v>
      </c>
      <c r="W32" s="32">
        <f t="shared" si="19"/>
        <v>7.4614525952809707E-6</v>
      </c>
      <c r="X32" s="1">
        <f t="shared" si="20"/>
        <v>0.45377905456192852</v>
      </c>
      <c r="Y32" s="33">
        <f t="shared" si="21"/>
        <v>6.5509565971844097E-6</v>
      </c>
    </row>
    <row r="33" spans="2:25" x14ac:dyDescent="0.2">
      <c r="B33" s="34">
        <f t="shared" si="22"/>
        <v>27</v>
      </c>
      <c r="C33" s="35">
        <f t="shared" si="0"/>
        <v>3.8286551455959827E-2</v>
      </c>
      <c r="D33" s="36">
        <f t="shared" si="1"/>
        <v>0.47123889803846897</v>
      </c>
      <c r="E33" s="37">
        <f t="shared" si="2"/>
        <v>0.47123868321270801</v>
      </c>
      <c r="F33" s="38">
        <f t="shared" si="3"/>
        <v>2.1482576095799288E-7</v>
      </c>
      <c r="G33" s="23">
        <f t="shared" si="23"/>
        <v>0.47161271625981205</v>
      </c>
      <c r="H33" s="24">
        <f t="shared" si="14"/>
        <v>-3.7381822134308074</v>
      </c>
      <c r="I33" s="39">
        <f t="shared" si="4"/>
        <v>0.47123889803849645</v>
      </c>
      <c r="J33" s="40">
        <f t="shared" si="5"/>
        <v>-2.7478019859472624E-14</v>
      </c>
      <c r="K33" s="41">
        <f t="shared" si="6"/>
        <v>0.47123911066377605</v>
      </c>
      <c r="L33" s="42">
        <f t="shared" si="7"/>
        <v>-2.1262530708332505E-7</v>
      </c>
      <c r="M33" s="41">
        <f t="shared" si="8"/>
        <v>0.50955989164115367</v>
      </c>
      <c r="N33" s="43">
        <f t="shared" si="9"/>
        <v>0.47123889877210434</v>
      </c>
      <c r="O33" s="44">
        <f t="shared" si="10"/>
        <v>-7.3363537467230344E-10</v>
      </c>
      <c r="P33" s="45">
        <f t="shared" si="15"/>
        <v>-4.2034210670221839E-8</v>
      </c>
      <c r="Q33" s="41">
        <f t="shared" si="16"/>
        <v>-1.5132315841279861E-4</v>
      </c>
      <c r="R33" s="46">
        <f t="shared" si="11"/>
        <v>0.47103015745371563</v>
      </c>
      <c r="S33" s="30">
        <f t="shared" si="17"/>
        <v>2.087405847533419</v>
      </c>
      <c r="T33" s="46">
        <f t="shared" si="12"/>
        <v>0.47123011228941258</v>
      </c>
      <c r="U33" s="47">
        <f t="shared" si="13"/>
        <v>8.7857490563836294E-6</v>
      </c>
      <c r="V33" s="32">
        <f t="shared" si="18"/>
        <v>0.47123140439683964</v>
      </c>
      <c r="W33" s="32">
        <f t="shared" si="19"/>
        <v>7.4936416293303054E-6</v>
      </c>
      <c r="X33" s="1">
        <f t="shared" si="20"/>
        <v>0.47123239232353653</v>
      </c>
      <c r="Y33" s="33">
        <f t="shared" si="21"/>
        <v>6.5057149324365682E-6</v>
      </c>
    </row>
    <row r="34" spans="2:25" x14ac:dyDescent="0.2">
      <c r="B34" s="34">
        <f t="shared" si="22"/>
        <v>28</v>
      </c>
      <c r="C34" s="35">
        <f t="shared" si="0"/>
        <v>4.3017241103066484E-2</v>
      </c>
      <c r="D34" s="36">
        <f t="shared" si="1"/>
        <v>0.48869219055841229</v>
      </c>
      <c r="E34" s="37">
        <f t="shared" si="2"/>
        <v>0.4886921706793988</v>
      </c>
      <c r="F34" s="38">
        <f t="shared" si="3"/>
        <v>1.9879013490875508E-8</v>
      </c>
      <c r="G34" s="23">
        <f t="shared" si="23"/>
        <v>0.4891108973323598</v>
      </c>
      <c r="H34" s="24">
        <f t="shared" si="14"/>
        <v>-4.187067739475081</v>
      </c>
      <c r="I34" s="39">
        <f t="shared" si="4"/>
        <v>0.48869219055846969</v>
      </c>
      <c r="J34" s="40">
        <f t="shared" si="5"/>
        <v>-5.7398530373120593E-14</v>
      </c>
      <c r="K34" s="41">
        <f t="shared" si="6"/>
        <v>0.48869248905889784</v>
      </c>
      <c r="L34" s="42">
        <f t="shared" si="7"/>
        <v>-2.9850048555157827E-7</v>
      </c>
      <c r="M34" s="41">
        <f t="shared" si="8"/>
        <v>0.53174745667927792</v>
      </c>
      <c r="N34" s="43">
        <f t="shared" si="9"/>
        <v>0.48869219138472486</v>
      </c>
      <c r="O34" s="44">
        <f t="shared" si="10"/>
        <v>-8.2631257392051793E-10</v>
      </c>
      <c r="P34" s="45">
        <f t="shared" si="15"/>
        <v>-4.7344223044237532E-8</v>
      </c>
      <c r="Q34" s="41">
        <f t="shared" si="16"/>
        <v>-1.7043920295925513E-4</v>
      </c>
      <c r="R34" s="46">
        <f t="shared" si="11"/>
        <v>0.48849833177182245</v>
      </c>
      <c r="S34" s="30">
        <f t="shared" si="17"/>
        <v>1.9385878658984002</v>
      </c>
      <c r="T34" s="46">
        <f t="shared" si="12"/>
        <v>0.48868369248177768</v>
      </c>
      <c r="U34" s="47">
        <f t="shared" si="13"/>
        <v>8.4980766346109959E-6</v>
      </c>
      <c r="V34" s="32">
        <f t="shared" si="18"/>
        <v>0.48868490609782872</v>
      </c>
      <c r="W34" s="32">
        <f t="shared" si="19"/>
        <v>7.2844605835675758E-6</v>
      </c>
      <c r="X34" s="1">
        <f t="shared" si="20"/>
        <v>0.48868595660581077</v>
      </c>
      <c r="Y34" s="33">
        <f t="shared" si="21"/>
        <v>6.233952601519821E-6</v>
      </c>
    </row>
    <row r="35" spans="2:25" x14ac:dyDescent="0.2">
      <c r="B35" s="34">
        <f t="shared" si="22"/>
        <v>29</v>
      </c>
      <c r="C35" s="35">
        <f t="shared" si="0"/>
        <v>4.8163568374413379E-2</v>
      </c>
      <c r="D35" s="36">
        <f t="shared" si="1"/>
        <v>0.50614548307835561</v>
      </c>
      <c r="E35" s="37">
        <f t="shared" si="2"/>
        <v>0.50614566831621888</v>
      </c>
      <c r="F35" s="38">
        <f t="shared" si="3"/>
        <v>-1.8523786327051539E-7</v>
      </c>
      <c r="G35" s="23">
        <f t="shared" si="23"/>
        <v>0.5066063604493235</v>
      </c>
      <c r="H35" s="24">
        <f t="shared" si="14"/>
        <v>-4.6087737096789372</v>
      </c>
      <c r="I35" s="39">
        <f t="shared" si="4"/>
        <v>0.5061454830784734</v>
      </c>
      <c r="J35" s="40">
        <f t="shared" si="5"/>
        <v>-1.1779466291272911E-13</v>
      </c>
      <c r="K35" s="41">
        <f t="shared" si="6"/>
        <v>0.50614589752226047</v>
      </c>
      <c r="L35" s="42">
        <f t="shared" si="7"/>
        <v>-4.1444390486145011E-7</v>
      </c>
      <c r="M35" s="41">
        <f t="shared" si="8"/>
        <v>0.55435062821398262</v>
      </c>
      <c r="N35" s="43">
        <f t="shared" si="9"/>
        <v>0.5061454839907118</v>
      </c>
      <c r="O35" s="44">
        <f t="shared" si="10"/>
        <v>-9.1235619059659712E-10</v>
      </c>
      <c r="P35" s="45">
        <f t="shared" si="15"/>
        <v>-5.2274159133818338E-8</v>
      </c>
      <c r="Q35" s="41">
        <f t="shared" si="16"/>
        <v>-1.8818697288174602E-4</v>
      </c>
      <c r="R35" s="46">
        <f t="shared" si="11"/>
        <v>0.50597174913144116</v>
      </c>
      <c r="S35" s="30">
        <f t="shared" si="17"/>
        <v>1.7373394691444499</v>
      </c>
      <c r="T35" s="46">
        <f t="shared" si="12"/>
        <v>0.50613753845936349</v>
      </c>
      <c r="U35" s="47">
        <f t="shared" si="13"/>
        <v>7.9446189921172916E-6</v>
      </c>
      <c r="V35" s="32">
        <f t="shared" si="18"/>
        <v>0.50613865922716117</v>
      </c>
      <c r="W35" s="32">
        <f t="shared" si="19"/>
        <v>6.8238511944374025E-6</v>
      </c>
      <c r="X35" s="1">
        <f t="shared" si="20"/>
        <v>0.50613975685582102</v>
      </c>
      <c r="Y35" s="33">
        <f t="shared" si="21"/>
        <v>5.7262225345855455E-6</v>
      </c>
    </row>
    <row r="36" spans="2:25" x14ac:dyDescent="0.2">
      <c r="B36" s="34">
        <f t="shared" si="22"/>
        <v>30</v>
      </c>
      <c r="C36" s="35">
        <f t="shared" si="0"/>
        <v>5.3751493591326915E-2</v>
      </c>
      <c r="D36" s="36">
        <f t="shared" si="1"/>
        <v>0.52359877559829882</v>
      </c>
      <c r="E36" s="37">
        <f t="shared" si="2"/>
        <v>0.52359915312794691</v>
      </c>
      <c r="F36" s="38">
        <f t="shared" si="3"/>
        <v>-3.7752964809900647E-7</v>
      </c>
      <c r="G36" s="23">
        <f t="shared" si="23"/>
        <v>0.52409767737107504</v>
      </c>
      <c r="H36" s="24">
        <f t="shared" si="14"/>
        <v>-4.9890177277622794</v>
      </c>
      <c r="I36" s="39">
        <f t="shared" si="4"/>
        <v>0.52359877559853485</v>
      </c>
      <c r="J36" s="40">
        <f t="shared" si="5"/>
        <v>-2.3603341503530828E-13</v>
      </c>
      <c r="K36" s="41">
        <f t="shared" si="6"/>
        <v>0.52359934512310724</v>
      </c>
      <c r="L36" s="42">
        <f t="shared" si="7"/>
        <v>-5.695248084247595E-7</v>
      </c>
      <c r="M36" s="41">
        <f t="shared" si="8"/>
        <v>0.57739528524960093</v>
      </c>
      <c r="N36" s="43">
        <f t="shared" si="9"/>
        <v>0.52359877658538312</v>
      </c>
      <c r="O36" s="44">
        <f t="shared" si="10"/>
        <v>-9.8708430318339424E-10</v>
      </c>
      <c r="P36" s="45">
        <f t="shared" si="15"/>
        <v>-5.6555764596020263E-8</v>
      </c>
      <c r="Q36" s="41">
        <f t="shared" si="16"/>
        <v>-2.0360075254567296E-4</v>
      </c>
      <c r="R36" s="46">
        <f t="shared" si="11"/>
        <v>0.52345015136107365</v>
      </c>
      <c r="S36" s="30">
        <f t="shared" si="17"/>
        <v>1.4862423722517004</v>
      </c>
      <c r="T36" s="46">
        <f t="shared" si="12"/>
        <v>0.52359165442246747</v>
      </c>
      <c r="U36" s="47">
        <f t="shared" si="13"/>
        <v>7.1211758313483031E-6</v>
      </c>
      <c r="V36" s="32">
        <f t="shared" si="18"/>
        <v>0.52359266734417298</v>
      </c>
      <c r="W36" s="32">
        <f t="shared" si="19"/>
        <v>6.1082541258361545E-6</v>
      </c>
      <c r="X36" s="1">
        <f t="shared" si="20"/>
        <v>0.5235937960057655</v>
      </c>
      <c r="Y36" s="33">
        <f t="shared" si="21"/>
        <v>4.9795925333162572E-6</v>
      </c>
    </row>
    <row r="37" spans="2:25" x14ac:dyDescent="0.2">
      <c r="B37" s="34">
        <f t="shared" si="22"/>
        <v>31</v>
      </c>
      <c r="C37" s="35">
        <f t="shared" si="0"/>
        <v>5.9808550909318248E-2</v>
      </c>
      <c r="D37" s="36">
        <f t="shared" si="1"/>
        <v>0.54105206811824214</v>
      </c>
      <c r="E37" s="37">
        <f t="shared" si="2"/>
        <v>0.54105259341191869</v>
      </c>
      <c r="F37" s="38">
        <f t="shared" si="3"/>
        <v>-5.2529367655651527E-7</v>
      </c>
      <c r="G37" s="23">
        <f t="shared" si="23"/>
        <v>0.54158320979906871</v>
      </c>
      <c r="H37" s="24">
        <f t="shared" si="14"/>
        <v>-5.3114168082657454</v>
      </c>
      <c r="I37" s="39">
        <f t="shared" si="4"/>
        <v>0.54105206811870765</v>
      </c>
      <c r="J37" s="40">
        <f t="shared" si="5"/>
        <v>-4.6551651422532814E-13</v>
      </c>
      <c r="K37" s="41">
        <f t="shared" si="6"/>
        <v>0.54105284327121717</v>
      </c>
      <c r="L37" s="42">
        <f t="shared" si="7"/>
        <v>-7.7515297502994684E-7</v>
      </c>
      <c r="M37" s="41">
        <f t="shared" si="8"/>
        <v>0.60090886783729547</v>
      </c>
      <c r="N37" s="43">
        <f t="shared" si="9"/>
        <v>0.54105206916391602</v>
      </c>
      <c r="O37" s="44">
        <f t="shared" si="10"/>
        <v>-1.0456738808173327E-9</v>
      </c>
      <c r="P37" s="45">
        <f t="shared" si="15"/>
        <v>-5.9912700117899018E-8</v>
      </c>
      <c r="Q37" s="41">
        <f t="shared" si="16"/>
        <v>-2.1568572042443646E-4</v>
      </c>
      <c r="R37" s="46">
        <f t="shared" si="11"/>
        <v>0.54093313530089393</v>
      </c>
      <c r="S37" s="30">
        <f t="shared" si="17"/>
        <v>1.1893281734820516</v>
      </c>
      <c r="T37" s="46">
        <f t="shared" si="12"/>
        <v>0.54104603661620976</v>
      </c>
      <c r="U37" s="47">
        <f t="shared" si="13"/>
        <v>6.031502032377567E-6</v>
      </c>
      <c r="V37" s="32">
        <f t="shared" si="18"/>
        <v>0.54104692603532423</v>
      </c>
      <c r="W37" s="32">
        <f t="shared" si="19"/>
        <v>5.1420829179082972E-6</v>
      </c>
      <c r="X37" s="1">
        <f t="shared" si="20"/>
        <v>0.54104806899785363</v>
      </c>
      <c r="Y37" s="33">
        <f t="shared" si="21"/>
        <v>3.9991203885092474E-6</v>
      </c>
    </row>
    <row r="38" spans="2:25" x14ac:dyDescent="0.2">
      <c r="B38" s="34">
        <f t="shared" si="22"/>
        <v>32</v>
      </c>
      <c r="C38" s="35">
        <f t="shared" si="0"/>
        <v>6.6363991271142009E-2</v>
      </c>
      <c r="D38" s="36">
        <f t="shared" si="1"/>
        <v>0.55850536063818546</v>
      </c>
      <c r="E38" s="37">
        <f t="shared" si="2"/>
        <v>0.55850594700427525</v>
      </c>
      <c r="F38" s="38">
        <f t="shared" si="3"/>
        <v>-5.8636608979423244E-7</v>
      </c>
      <c r="G38" s="23">
        <f t="shared" si="23"/>
        <v>0.55906108616184369</v>
      </c>
      <c r="H38" s="24">
        <f t="shared" si="14"/>
        <v>-5.557255236582348</v>
      </c>
      <c r="I38" s="39">
        <f t="shared" si="4"/>
        <v>0.55850536063908707</v>
      </c>
      <c r="J38" s="40">
        <f t="shared" si="5"/>
        <v>-9.0161211829808963E-13</v>
      </c>
      <c r="K38" s="41">
        <f t="shared" si="6"/>
        <v>0.55850640622976622</v>
      </c>
      <c r="L38" s="42">
        <f t="shared" si="7"/>
        <v>-1.0455915807616734E-6</v>
      </c>
      <c r="M38" s="41">
        <f t="shared" si="8"/>
        <v>0.62492051946067928</v>
      </c>
      <c r="N38" s="43">
        <f t="shared" si="9"/>
        <v>0.55850536172165044</v>
      </c>
      <c r="O38" s="44">
        <f t="shared" si="10"/>
        <v>-1.0834649843971533E-9</v>
      </c>
      <c r="P38" s="45">
        <f t="shared" si="15"/>
        <v>-6.2077970856164471E-8</v>
      </c>
      <c r="Q38" s="41">
        <f t="shared" si="16"/>
        <v>-2.234806950821921E-4</v>
      </c>
      <c r="R38" s="46">
        <f t="shared" si="11"/>
        <v>0.55842013621644726</v>
      </c>
      <c r="S38" s="30">
        <f t="shared" si="17"/>
        <v>0.85224421738194778</v>
      </c>
      <c r="T38" s="46">
        <f t="shared" si="12"/>
        <v>0.55850067163263994</v>
      </c>
      <c r="U38" s="47">
        <f t="shared" si="13"/>
        <v>4.6890055455106605E-6</v>
      </c>
      <c r="V38" s="32">
        <f t="shared" si="18"/>
        <v>0.55850142121501645</v>
      </c>
      <c r="W38" s="32">
        <f t="shared" si="19"/>
        <v>3.9394231690081938E-6</v>
      </c>
      <c r="X38" s="1">
        <f t="shared" si="20"/>
        <v>0.55850256108386809</v>
      </c>
      <c r="Y38" s="33">
        <f t="shared" si="21"/>
        <v>2.7995543173675586E-6</v>
      </c>
    </row>
    <row r="39" spans="2:25" x14ac:dyDescent="0.2">
      <c r="B39" s="34">
        <f t="shared" si="22"/>
        <v>33</v>
      </c>
      <c r="C39" s="35">
        <f t="shared" si="0"/>
        <v>7.3448940039381849E-2</v>
      </c>
      <c r="D39" s="36">
        <f t="shared" si="1"/>
        <v>0.57595865315812877</v>
      </c>
      <c r="E39" s="37">
        <f t="shared" si="2"/>
        <v>0.57595915926542485</v>
      </c>
      <c r="F39" s="38">
        <f t="shared" si="3"/>
        <v>-5.0610729607214466E-7</v>
      </c>
      <c r="G39" s="23">
        <f t="shared" si="23"/>
        <v>0.57652917559145367</v>
      </c>
      <c r="H39" s="24">
        <f t="shared" si="14"/>
        <v>-5.7052243332489372</v>
      </c>
      <c r="I39" s="39">
        <f t="shared" si="4"/>
        <v>0.5759586531598474</v>
      </c>
      <c r="J39" s="40">
        <f t="shared" si="5"/>
        <v>-1.7186252421197423E-12</v>
      </c>
      <c r="K39" s="41">
        <f t="shared" si="6"/>
        <v>0.57596005172230214</v>
      </c>
      <c r="L39" s="42">
        <f t="shared" si="7"/>
        <v>-1.3985641733604837E-6</v>
      </c>
      <c r="M39" s="41">
        <f t="shared" si="8"/>
        <v>0.64946124422902785</v>
      </c>
      <c r="N39" s="43">
        <f t="shared" si="9"/>
        <v>0.57595865425444603</v>
      </c>
      <c r="O39" s="44">
        <f t="shared" si="10"/>
        <v>-1.0963172591971215E-9</v>
      </c>
      <c r="P39" s="45">
        <f t="shared" si="15"/>
        <v>-6.2814351959345002E-8</v>
      </c>
      <c r="Q39" s="41">
        <f t="shared" si="16"/>
        <v>-2.26131667053642E-4</v>
      </c>
      <c r="R39" s="46">
        <f t="shared" si="11"/>
        <v>0.57591040908648705</v>
      </c>
      <c r="S39" s="30">
        <f t="shared" si="17"/>
        <v>0.48244071641723174</v>
      </c>
      <c r="T39" s="46">
        <f t="shared" si="12"/>
        <v>0.57595553445648462</v>
      </c>
      <c r="U39" s="47">
        <f t="shared" si="13"/>
        <v>3.1187016441558413E-6</v>
      </c>
      <c r="V39" s="32">
        <f t="shared" si="18"/>
        <v>0.57595612716995315</v>
      </c>
      <c r="W39" s="32">
        <f t="shared" si="19"/>
        <v>2.5259881756278801E-6</v>
      </c>
      <c r="X39" s="1">
        <f t="shared" si="20"/>
        <v>0.57595724586817454</v>
      </c>
      <c r="Y39" s="33">
        <f t="shared" si="21"/>
        <v>1.4072899542361128E-6</v>
      </c>
    </row>
    <row r="40" spans="2:25" x14ac:dyDescent="0.2">
      <c r="B40" s="34">
        <f t="shared" si="22"/>
        <v>34</v>
      </c>
      <c r="C40" s="35">
        <f t="shared" si="0"/>
        <v>8.1096571164354647E-2</v>
      </c>
      <c r="D40" s="36">
        <f t="shared" si="1"/>
        <v>0.59341194567807209</v>
      </c>
      <c r="E40" s="37">
        <f t="shared" si="2"/>
        <v>0.59341216076834946</v>
      </c>
      <c r="F40" s="38">
        <f t="shared" si="3"/>
        <v>-2.1509027736676956E-7</v>
      </c>
      <c r="G40" s="23">
        <f t="shared" si="23"/>
        <v>0.5939850587019464</v>
      </c>
      <c r="H40" s="24">
        <f t="shared" si="14"/>
        <v>-5.7311302387430541</v>
      </c>
      <c r="I40" s="39">
        <f t="shared" si="4"/>
        <v>0.59341194568129807</v>
      </c>
      <c r="J40" s="40">
        <f t="shared" si="5"/>
        <v>-3.2259750426533174E-12</v>
      </c>
      <c r="K40" s="41">
        <f t="shared" si="6"/>
        <v>0.59341380164759994</v>
      </c>
      <c r="L40" s="42">
        <f t="shared" si="7"/>
        <v>-1.8559695278419497E-6</v>
      </c>
      <c r="M40" s="41">
        <f t="shared" si="8"/>
        <v>0.67456408077724372</v>
      </c>
      <c r="N40" s="43">
        <f t="shared" si="9"/>
        <v>0.5934119467590746</v>
      </c>
      <c r="O40" s="44">
        <f t="shared" si="10"/>
        <v>-1.0810025097285347E-9</v>
      </c>
      <c r="P40" s="45">
        <f t="shared" si="15"/>
        <v>-6.193688145049475E-8</v>
      </c>
      <c r="Q40" s="41">
        <f t="shared" si="16"/>
        <v>-2.2297277322178111E-4</v>
      </c>
      <c r="R40" s="46">
        <f t="shared" si="11"/>
        <v>0.59340300746611874</v>
      </c>
      <c r="S40" s="30">
        <f t="shared" si="17"/>
        <v>8.9382119533576443E-2</v>
      </c>
      <c r="T40" s="46">
        <f t="shared" si="12"/>
        <v>0.59341058621862397</v>
      </c>
      <c r="U40" s="47">
        <f t="shared" si="13"/>
        <v>1.3594594481247668E-6</v>
      </c>
      <c r="V40" s="32">
        <f t="shared" si="18"/>
        <v>0.59341100431112159</v>
      </c>
      <c r="W40" s="32">
        <f t="shared" si="19"/>
        <v>9.4136695050206498E-7</v>
      </c>
      <c r="X40" s="1">
        <f t="shared" si="20"/>
        <v>0.59341208305824766</v>
      </c>
      <c r="Y40" s="33">
        <f t="shared" si="21"/>
        <v>-1.3738017556885751E-7</v>
      </c>
    </row>
    <row r="41" spans="2:25" x14ac:dyDescent="0.2">
      <c r="B41" s="60">
        <f t="shared" si="22"/>
        <v>35</v>
      </c>
      <c r="C41" s="61">
        <f t="shared" si="0"/>
        <v>8.9342300011694409E-2</v>
      </c>
      <c r="D41" s="62">
        <f t="shared" si="1"/>
        <v>0.6108652381980153</v>
      </c>
      <c r="E41" s="37">
        <f t="shared" si="2"/>
        <v>0.61086486464788758</v>
      </c>
      <c r="F41" s="38">
        <f t="shared" si="3"/>
        <v>3.7355012771911333E-7</v>
      </c>
      <c r="G41" s="23">
        <f t="shared" si="23"/>
        <v>0.61142599472118453</v>
      </c>
      <c r="H41" s="24">
        <f t="shared" si="14"/>
        <v>-5.6075652316922575</v>
      </c>
      <c r="I41" s="63">
        <f t="shared" si="4"/>
        <v>0.61086523820398775</v>
      </c>
      <c r="J41" s="64">
        <f t="shared" si="5"/>
        <v>-5.9724447609710296E-12</v>
      </c>
      <c r="K41" s="65">
        <f t="shared" si="6"/>
        <v>0.61086768291733473</v>
      </c>
      <c r="L41" s="66">
        <f t="shared" si="7"/>
        <v>-2.4447193194276906E-6</v>
      </c>
      <c r="M41" s="65">
        <f t="shared" si="8"/>
        <v>0.7002642950512612</v>
      </c>
      <c r="N41" s="67">
        <f t="shared" si="9"/>
        <v>0.61086523923363156</v>
      </c>
      <c r="O41" s="68">
        <f t="shared" si="10"/>
        <v>-1.0356162594149509E-9</v>
      </c>
      <c r="P41" s="69">
        <f t="shared" si="15"/>
        <v>-5.9336440859602093E-8</v>
      </c>
      <c r="Q41" s="65">
        <f t="shared" si="16"/>
        <v>-2.1361118709456754E-4</v>
      </c>
      <c r="R41" s="46">
        <f t="shared" si="11"/>
        <v>0.61089675957923739</v>
      </c>
      <c r="S41" s="30">
        <f t="shared" si="17"/>
        <v>-0.31521381222088252</v>
      </c>
      <c r="T41" s="46">
        <f t="shared" si="12"/>
        <v>0.61086577161593203</v>
      </c>
      <c r="U41" s="47">
        <f t="shared" si="13"/>
        <v>-5.3341791672600891E-7</v>
      </c>
      <c r="V41" s="32">
        <f t="shared" si="18"/>
        <v>0.61086599659202034</v>
      </c>
      <c r="W41" s="32">
        <f t="shared" si="19"/>
        <v>-7.583940050404081E-7</v>
      </c>
      <c r="X41" s="1">
        <f t="shared" si="20"/>
        <v>0.61086701588132963</v>
      </c>
      <c r="Y41" s="33">
        <f t="shared" si="21"/>
        <v>-1.7776833143301474E-6</v>
      </c>
    </row>
    <row r="42" spans="2:25" x14ac:dyDescent="0.2">
      <c r="B42" s="34">
        <f t="shared" si="22"/>
        <v>36</v>
      </c>
      <c r="C42" s="35">
        <f t="shared" si="0"/>
        <v>9.8223997287402276E-2</v>
      </c>
      <c r="D42" s="36">
        <f t="shared" si="1"/>
        <v>0.62831853071795862</v>
      </c>
      <c r="E42" s="70">
        <f t="shared" si="2"/>
        <v>0.62831716356266964</v>
      </c>
      <c r="F42" s="40">
        <f t="shared" si="3"/>
        <v>1.367155288978239E-6</v>
      </c>
      <c r="G42" s="23">
        <f t="shared" si="23"/>
        <v>0.62884888445631981</v>
      </c>
      <c r="H42" s="24">
        <f t="shared" si="14"/>
        <v>-5.3035373836118893</v>
      </c>
      <c r="I42" s="39">
        <f t="shared" si="4"/>
        <v>0.62831853072887311</v>
      </c>
      <c r="J42" s="40">
        <f t="shared" si="5"/>
        <v>-1.0914491532787451E-11</v>
      </c>
      <c r="K42" s="41">
        <f t="shared" si="6"/>
        <v>0.6283217284324536</v>
      </c>
      <c r="L42" s="42">
        <f t="shared" si="7"/>
        <v>-3.1977144949735248E-6</v>
      </c>
      <c r="M42" s="41">
        <f t="shared" si="8"/>
        <v>0.72659959448460953</v>
      </c>
      <c r="N42" s="43">
        <f t="shared" si="9"/>
        <v>0.62831853167794094</v>
      </c>
      <c r="O42" s="44">
        <f t="shared" si="10"/>
        <v>-9.5998231586236216E-10</v>
      </c>
      <c r="P42" s="45">
        <f t="shared" si="15"/>
        <v>-5.5002935106108051E-8</v>
      </c>
      <c r="Q42" s="41">
        <f t="shared" si="16"/>
        <v>-1.9801056638198898E-4</v>
      </c>
      <c r="R42" s="46">
        <f t="shared" si="11"/>
        <v>0.62839024123864828</v>
      </c>
      <c r="S42" s="30">
        <f t="shared" si="17"/>
        <v>-0.71710520689660662</v>
      </c>
      <c r="T42" s="46">
        <f t="shared" si="12"/>
        <v>0.62832101594972511</v>
      </c>
      <c r="U42" s="47">
        <f t="shared" si="13"/>
        <v>-2.4852317664914025E-6</v>
      </c>
      <c r="V42" s="32">
        <f t="shared" si="18"/>
        <v>0.62832102854536476</v>
      </c>
      <c r="W42" s="32">
        <f t="shared" si="19"/>
        <v>-2.4978274061338013E-6</v>
      </c>
      <c r="X42" s="1">
        <f t="shared" si="20"/>
        <v>0.62832196811943797</v>
      </c>
      <c r="Y42" s="33">
        <f t="shared" si="21"/>
        <v>-3.4374014793447927E-6</v>
      </c>
    </row>
    <row r="43" spans="2:25" x14ac:dyDescent="0.2">
      <c r="B43" s="34">
        <f t="shared" si="22"/>
        <v>37</v>
      </c>
      <c r="C43" s="35">
        <f t="shared" si="0"/>
        <v>0.10778222686489225</v>
      </c>
      <c r="D43" s="36">
        <f t="shared" si="1"/>
        <v>0.64577182323790194</v>
      </c>
      <c r="E43" s="70">
        <f t="shared" si="2"/>
        <v>0.64576892621384563</v>
      </c>
      <c r="F43" s="40">
        <f t="shared" si="3"/>
        <v>2.8970240563142013E-6</v>
      </c>
      <c r="G43" s="23">
        <f t="shared" si="23"/>
        <v>0.64625022848958424</v>
      </c>
      <c r="H43" s="24">
        <f t="shared" si="14"/>
        <v>-4.7840525168230119</v>
      </c>
      <c r="I43" s="39">
        <f t="shared" si="4"/>
        <v>0.64577182325760718</v>
      </c>
      <c r="J43" s="40">
        <f t="shared" si="5"/>
        <v>-1.9705237441769441E-11</v>
      </c>
      <c r="K43" s="41">
        <f t="shared" si="6"/>
        <v>0.64577597821467425</v>
      </c>
      <c r="L43" s="42">
        <f t="shared" si="7"/>
        <v>-4.1549767723081388E-6</v>
      </c>
      <c r="M43" s="41">
        <f t="shared" si="8"/>
        <v>0.75361036645553159</v>
      </c>
      <c r="N43" s="43">
        <f t="shared" si="9"/>
        <v>0.64577182409391776</v>
      </c>
      <c r="O43" s="44">
        <f t="shared" si="10"/>
        <v>-8.5601581378824676E-10</v>
      </c>
      <c r="P43" s="45">
        <f t="shared" si="15"/>
        <v>-4.9046093326523122E-8</v>
      </c>
      <c r="Q43" s="41">
        <f t="shared" si="16"/>
        <v>-1.7656593597548324E-4</v>
      </c>
      <c r="R43" s="46">
        <f t="shared" si="11"/>
        <v>0.64588174512665308</v>
      </c>
      <c r="S43" s="30">
        <f t="shared" si="17"/>
        <v>-1.0992188875114106</v>
      </c>
      <c r="T43" s="46">
        <f t="shared" si="12"/>
        <v>0.64577622172758997</v>
      </c>
      <c r="U43" s="47">
        <f t="shared" si="13"/>
        <v>-4.398489688028917E-6</v>
      </c>
      <c r="V43" s="32">
        <f t="shared" si="18"/>
        <v>0.64577600188302842</v>
      </c>
      <c r="W43" s="32">
        <f t="shared" si="19"/>
        <v>-4.1786451264735902E-6</v>
      </c>
      <c r="X43" s="1">
        <f t="shared" si="20"/>
        <v>0.64577684070747288</v>
      </c>
      <c r="Y43" s="33">
        <f t="shared" si="21"/>
        <v>-5.0174695709337414E-6</v>
      </c>
    </row>
    <row r="44" spans="2:25" x14ac:dyDescent="0.2">
      <c r="B44" s="34">
        <f t="shared" si="22"/>
        <v>38</v>
      </c>
      <c r="C44" s="35">
        <f t="shared" si="0"/>
        <v>0.11806051074887214</v>
      </c>
      <c r="D44" s="36">
        <f t="shared" si="1"/>
        <v>0.66322511575784515</v>
      </c>
      <c r="E44" s="70">
        <f t="shared" si="2"/>
        <v>0.6632199933559032</v>
      </c>
      <c r="F44" s="40">
        <f t="shared" si="3"/>
        <v>5.1224019419482403E-6</v>
      </c>
      <c r="G44" s="23">
        <f t="shared" si="23"/>
        <v>0.66362607990217692</v>
      </c>
      <c r="H44" s="24">
        <f t="shared" si="14"/>
        <v>-4.0096414433177241</v>
      </c>
      <c r="I44" s="39">
        <f t="shared" si="4"/>
        <v>0.66322511579302346</v>
      </c>
      <c r="J44" s="40">
        <f t="shared" si="5"/>
        <v>-3.5178304713667785E-11</v>
      </c>
      <c r="K44" s="41">
        <f t="shared" si="6"/>
        <v>0.66323048070941104</v>
      </c>
      <c r="L44" s="42">
        <f t="shared" si="7"/>
        <v>-5.3649515658893421E-6</v>
      </c>
      <c r="M44" s="41">
        <f t="shared" si="8"/>
        <v>0.78133994436547116</v>
      </c>
      <c r="N44" s="43">
        <f t="shared" si="9"/>
        <v>0.66322511648585725</v>
      </c>
      <c r="O44" s="44">
        <f t="shared" si="10"/>
        <v>-7.2801209505257702E-10</v>
      </c>
      <c r="P44" s="45">
        <f t="shared" si="15"/>
        <v>-4.1712020480989581E-8</v>
      </c>
      <c r="Q44" s="41">
        <f t="shared" si="16"/>
        <v>-1.5016327373156249E-4</v>
      </c>
      <c r="R44" s="46">
        <f t="shared" si="11"/>
        <v>0.66336924589122415</v>
      </c>
      <c r="S44" s="30">
        <f t="shared" si="17"/>
        <v>-1.4413013337899461</v>
      </c>
      <c r="T44" s="46">
        <f t="shared" si="12"/>
        <v>0.66323126476459926</v>
      </c>
      <c r="U44" s="47">
        <f t="shared" si="13"/>
        <v>-6.1490067541081217E-6</v>
      </c>
      <c r="V44" s="32">
        <f t="shared" si="18"/>
        <v>0.66323079159521547</v>
      </c>
      <c r="W44" s="32">
        <f t="shared" si="19"/>
        <v>-5.6758373703225118E-6</v>
      </c>
      <c r="X44" s="1">
        <f t="shared" si="20"/>
        <v>0.66323150783039919</v>
      </c>
      <c r="Y44" s="33">
        <f t="shared" si="21"/>
        <v>-6.3920725540400625E-6</v>
      </c>
    </row>
    <row r="45" spans="2:25" x14ac:dyDescent="0.2">
      <c r="B45" s="34">
        <f t="shared" si="22"/>
        <v>39</v>
      </c>
      <c r="C45" s="35">
        <f t="shared" si="0"/>
        <v>0.12910562491721855</v>
      </c>
      <c r="D45" s="36">
        <f t="shared" si="1"/>
        <v>0.68067840827778847</v>
      </c>
      <c r="E45" s="70">
        <f t="shared" si="2"/>
        <v>0.68067017322445433</v>
      </c>
      <c r="F45" s="40">
        <f t="shared" si="3"/>
        <v>8.2350533341379872E-6</v>
      </c>
      <c r="G45" s="23">
        <f t="shared" si="23"/>
        <v>0.68097199070678149</v>
      </c>
      <c r="H45" s="24">
        <f t="shared" si="14"/>
        <v>-2.9358242899302223</v>
      </c>
      <c r="I45" s="39">
        <f t="shared" si="4"/>
        <v>0.68067840833993831</v>
      </c>
      <c r="J45" s="40">
        <f t="shared" si="5"/>
        <v>-6.2149840829306413E-11</v>
      </c>
      <c r="K45" s="41">
        <f t="shared" si="6"/>
        <v>0.68068529427519653</v>
      </c>
      <c r="L45" s="42">
        <f t="shared" si="7"/>
        <v>-6.8859974080570652E-6</v>
      </c>
      <c r="M45" s="41">
        <f t="shared" si="8"/>
        <v>0.80983490521237778</v>
      </c>
      <c r="N45" s="43">
        <f t="shared" si="9"/>
        <v>0.68067840886061104</v>
      </c>
      <c r="O45" s="44">
        <f t="shared" si="10"/>
        <v>-5.8282256798491971E-10</v>
      </c>
      <c r="P45" s="45">
        <f t="shared" si="15"/>
        <v>-3.3393273350512396E-8</v>
      </c>
      <c r="Q45" s="41">
        <f t="shared" si="16"/>
        <v>-1.2021578406184462E-4</v>
      </c>
      <c r="R45" s="46">
        <f t="shared" si="11"/>
        <v>0.68085036042067237</v>
      </c>
      <c r="S45" s="30">
        <f t="shared" si="17"/>
        <v>-1.7195214288390215</v>
      </c>
      <c r="T45" s="46">
        <f t="shared" si="12"/>
        <v>0.68068598970959482</v>
      </c>
      <c r="U45" s="47">
        <f t="shared" si="13"/>
        <v>-7.5814318063471831E-6</v>
      </c>
      <c r="V45" s="32">
        <f t="shared" si="18"/>
        <v>0.68068524147452414</v>
      </c>
      <c r="W45" s="32">
        <f t="shared" si="19"/>
        <v>-6.8331967356671797E-6</v>
      </c>
      <c r="X45" s="1">
        <f t="shared" si="20"/>
        <v>0.68068581244515225</v>
      </c>
      <c r="Y45" s="33">
        <f t="shared" si="21"/>
        <v>-7.4041673637781358E-6</v>
      </c>
    </row>
    <row r="46" spans="2:25" x14ac:dyDescent="0.2">
      <c r="B46" s="34">
        <f t="shared" si="22"/>
        <v>40</v>
      </c>
      <c r="C46" s="35">
        <f t="shared" si="0"/>
        <v>0.14096793037954813</v>
      </c>
      <c r="D46" s="36">
        <f t="shared" si="1"/>
        <v>0.69813170079773179</v>
      </c>
      <c r="E46" s="70">
        <f t="shared" si="2"/>
        <v>0.69811923629360917</v>
      </c>
      <c r="F46" s="40">
        <f t="shared" si="3"/>
        <v>1.2464504122622344E-5</v>
      </c>
      <c r="G46" s="23">
        <f t="shared" si="23"/>
        <v>0.69828295102987104</v>
      </c>
      <c r="H46" s="24">
        <f t="shared" si="14"/>
        <v>-1.5125023213924393</v>
      </c>
      <c r="I46" s="39">
        <f t="shared" si="4"/>
        <v>0.69813170090647225</v>
      </c>
      <c r="J46" s="40">
        <f t="shared" si="5"/>
        <v>-1.0874046108000357E-10</v>
      </c>
      <c r="K46" s="41">
        <f t="shared" si="6"/>
        <v>0.6981404888718199</v>
      </c>
      <c r="L46" s="42">
        <f t="shared" si="7"/>
        <v>-8.7880740881063346E-6</v>
      </c>
      <c r="M46" s="41">
        <f t="shared" si="8"/>
        <v>0.83914540316275066</v>
      </c>
      <c r="N46" s="43">
        <f t="shared" si="9"/>
        <v>0.69813170122760748</v>
      </c>
      <c r="O46" s="44">
        <f t="shared" si="10"/>
        <v>-4.2987569059960151E-10</v>
      </c>
      <c r="P46" s="45">
        <f t="shared" si="15"/>
        <v>-2.4630062786628764E-8</v>
      </c>
      <c r="Q46" s="41">
        <f t="shared" si="16"/>
        <v>-8.8668226031863554E-5</v>
      </c>
      <c r="R46" s="46">
        <f t="shared" si="11"/>
        <v>0.69832230254995697</v>
      </c>
      <c r="S46" s="30">
        <f t="shared" si="17"/>
        <v>-1.906017522251835</v>
      </c>
      <c r="T46" s="46">
        <f t="shared" si="12"/>
        <v>0.69814020491005224</v>
      </c>
      <c r="U46" s="47">
        <f t="shared" si="13"/>
        <v>-8.5041123204510072E-6</v>
      </c>
      <c r="V46" s="32">
        <f t="shared" si="18"/>
        <v>0.69813915897839962</v>
      </c>
      <c r="W46" s="32">
        <f t="shared" si="19"/>
        <v>-7.4581806678297724E-6</v>
      </c>
      <c r="X46" s="1">
        <f t="shared" si="20"/>
        <v>0.69813956114074582</v>
      </c>
      <c r="Y46" s="33">
        <f t="shared" si="21"/>
        <v>-7.8603430140322672E-6</v>
      </c>
    </row>
    <row r="47" spans="2:25" x14ac:dyDescent="0.2">
      <c r="B47" s="34">
        <f t="shared" si="22"/>
        <v>41</v>
      </c>
      <c r="C47" s="35">
        <f t="shared" si="0"/>
        <v>0.15370174449855145</v>
      </c>
      <c r="D47" s="36">
        <f t="shared" si="1"/>
        <v>0.715584993317675</v>
      </c>
      <c r="E47" s="70">
        <f t="shared" si="2"/>
        <v>0.71556690926104882</v>
      </c>
      <c r="F47" s="40">
        <f t="shared" si="3"/>
        <v>1.8084056626177514E-5</v>
      </c>
      <c r="G47" s="23">
        <f t="shared" si="23"/>
        <v>0.71555331991871873</v>
      </c>
      <c r="H47" s="24">
        <f t="shared" si="14"/>
        <v>0.31673398956266752</v>
      </c>
      <c r="I47" s="39">
        <f t="shared" si="4"/>
        <v>0.71558499350622851</v>
      </c>
      <c r="J47" s="40">
        <f t="shared" si="5"/>
        <v>-1.8855350614188637E-10</v>
      </c>
      <c r="K47" s="41">
        <f t="shared" si="6"/>
        <v>0.71559614795405557</v>
      </c>
      <c r="L47" s="42">
        <f t="shared" si="7"/>
        <v>-1.1154636380572569E-5</v>
      </c>
      <c r="M47" s="41">
        <f t="shared" si="8"/>
        <v>0.86932554437494902</v>
      </c>
      <c r="N47" s="43">
        <f t="shared" si="9"/>
        <v>0.715584993598679</v>
      </c>
      <c r="O47" s="44">
        <f t="shared" si="10"/>
        <v>-2.8100399784847241E-10</v>
      </c>
      <c r="P47" s="45">
        <f t="shared" si="15"/>
        <v>-1.6100343103020735E-8</v>
      </c>
      <c r="Q47" s="41">
        <f t="shared" si="16"/>
        <v>-5.7961235170874646E-5</v>
      </c>
      <c r="R47" s="46">
        <f t="shared" si="11"/>
        <v>0.71578183132068618</v>
      </c>
      <c r="S47" s="30">
        <f t="shared" si="17"/>
        <v>-1.9683800301117937</v>
      </c>
      <c r="T47" s="46">
        <f t="shared" si="12"/>
        <v>0.71559367651465466</v>
      </c>
      <c r="U47" s="47">
        <f t="shared" si="13"/>
        <v>-8.6831969796641317E-6</v>
      </c>
      <c r="V47" s="32">
        <f t="shared" si="18"/>
        <v>0.7155923093290838</v>
      </c>
      <c r="W47" s="32">
        <f t="shared" si="19"/>
        <v>-7.3160114087977846E-6</v>
      </c>
      <c r="X47" s="1">
        <f t="shared" si="20"/>
        <v>0.71559251823566683</v>
      </c>
      <c r="Y47" s="33">
        <f t="shared" si="21"/>
        <v>-7.5249179918301934E-6</v>
      </c>
    </row>
    <row r="48" spans="2:25" x14ac:dyDescent="0.2">
      <c r="B48" s="34">
        <f t="shared" si="22"/>
        <v>42</v>
      </c>
      <c r="C48" s="35">
        <f t="shared" si="0"/>
        <v>0.1673657584602215</v>
      </c>
      <c r="D48" s="36">
        <f t="shared" si="1"/>
        <v>0.73303828583761843</v>
      </c>
      <c r="E48" s="70">
        <f t="shared" si="2"/>
        <v>0.73301286814170685</v>
      </c>
      <c r="F48" s="40">
        <f t="shared" si="3"/>
        <v>2.5417695911578164E-5</v>
      </c>
      <c r="G48" s="23">
        <f t="shared" si="23"/>
        <v>0.73277674644913871</v>
      </c>
      <c r="H48" s="24">
        <f t="shared" si="14"/>
        <v>2.6153938847972569</v>
      </c>
      <c r="I48" s="39">
        <f t="shared" si="4"/>
        <v>0.73303828616185251</v>
      </c>
      <c r="J48" s="40">
        <f t="shared" si="5"/>
        <v>-3.2423408402593168E-10</v>
      </c>
      <c r="K48" s="41">
        <f t="shared" si="6"/>
        <v>0.73305237056888572</v>
      </c>
      <c r="L48" s="42">
        <f t="shared" si="7"/>
        <v>-1.4084731267294259E-5</v>
      </c>
      <c r="M48" s="41">
        <f t="shared" si="8"/>
        <v>0.90043380921815919</v>
      </c>
      <c r="N48" s="43">
        <f t="shared" si="9"/>
        <v>0.73303828598766196</v>
      </c>
      <c r="O48" s="44">
        <f t="shared" si="10"/>
        <v>-1.5004353315362096E-10</v>
      </c>
      <c r="P48" s="45">
        <f t="shared" si="15"/>
        <v>-8.5968611929337232E-9</v>
      </c>
      <c r="Q48" s="41">
        <f t="shared" si="16"/>
        <v>-3.0948700294561404E-5</v>
      </c>
      <c r="R48" s="46">
        <f t="shared" si="11"/>
        <v>0.73322519175979484</v>
      </c>
      <c r="S48" s="30">
        <f t="shared" si="17"/>
        <v>-1.8690592217640578</v>
      </c>
      <c r="T48" s="46">
        <f t="shared" si="12"/>
        <v>0.73304612169563721</v>
      </c>
      <c r="U48" s="47">
        <f t="shared" si="13"/>
        <v>-7.8358580187787297E-6</v>
      </c>
      <c r="V48" s="32">
        <f t="shared" si="18"/>
        <v>0.73304440873309629</v>
      </c>
      <c r="W48" s="32">
        <f t="shared" si="19"/>
        <v>-6.1228954778558276E-6</v>
      </c>
      <c r="X48" s="1">
        <f t="shared" si="20"/>
        <v>0.73304439899457641</v>
      </c>
      <c r="Y48" s="33">
        <f t="shared" si="21"/>
        <v>-6.1131569579764289E-6</v>
      </c>
    </row>
    <row r="49" spans="2:25" x14ac:dyDescent="0.2">
      <c r="B49" s="34">
        <f t="shared" si="22"/>
        <v>43</v>
      </c>
      <c r="C49" s="35">
        <f t="shared" si="0"/>
        <v>0.1820235077800999</v>
      </c>
      <c r="D49" s="36">
        <f t="shared" si="1"/>
        <v>0.75049157835756164</v>
      </c>
      <c r="E49" s="70">
        <f t="shared" si="2"/>
        <v>0.75045673033053784</v>
      </c>
      <c r="F49" s="40">
        <f t="shared" si="3"/>
        <v>3.4848027023803851E-5</v>
      </c>
      <c r="G49" s="23">
        <f t="shared" si="23"/>
        <v>0.74994607957122283</v>
      </c>
      <c r="H49" s="24">
        <f t="shared" si="14"/>
        <v>5.45498786338805</v>
      </c>
      <c r="I49" s="39">
        <f t="shared" si="4"/>
        <v>0.75049157891083107</v>
      </c>
      <c r="J49" s="40">
        <f t="shared" si="5"/>
        <v>-5.5326943027012021E-10</v>
      </c>
      <c r="K49" s="41">
        <f t="shared" si="6"/>
        <v>0.75050927363980879</v>
      </c>
      <c r="L49" s="42">
        <f t="shared" si="7"/>
        <v>-1.7695282247154331E-5</v>
      </c>
      <c r="M49" s="41">
        <f t="shared" si="8"/>
        <v>0.93253352909760578</v>
      </c>
      <c r="N49" s="43">
        <f t="shared" si="9"/>
        <v>0.75049157840973801</v>
      </c>
      <c r="O49" s="44">
        <f t="shared" si="10"/>
        <v>-5.2176374332191244E-11</v>
      </c>
      <c r="P49" s="45">
        <f t="shared" si="15"/>
        <v>-2.9894860395292775E-9</v>
      </c>
      <c r="Q49" s="41">
        <f t="shared" si="16"/>
        <v>-1.0762149742305399E-5</v>
      </c>
      <c r="R49" s="46">
        <f t="shared" si="11"/>
        <v>0.7506480469531055</v>
      </c>
      <c r="S49" s="30">
        <f t="shared" si="17"/>
        <v>-1.5646859554385717</v>
      </c>
      <c r="T49" s="46">
        <f t="shared" si="12"/>
        <v>0.75049720085267668</v>
      </c>
      <c r="U49" s="47">
        <f t="shared" si="13"/>
        <v>-5.6224951150429803E-6</v>
      </c>
      <c r="V49" s="32">
        <f t="shared" si="18"/>
        <v>0.75049511658199919</v>
      </c>
      <c r="W49" s="32">
        <f t="shared" si="19"/>
        <v>-3.5382244375492533E-6</v>
      </c>
      <c r="X49" s="1">
        <f t="shared" si="20"/>
        <v>0.75049486182603442</v>
      </c>
      <c r="Y49" s="33">
        <f t="shared" si="21"/>
        <v>-3.2834684727811592E-6</v>
      </c>
    </row>
    <row r="50" spans="2:25" x14ac:dyDescent="0.2">
      <c r="B50" s="34">
        <f t="shared" si="22"/>
        <v>44</v>
      </c>
      <c r="C50" s="35">
        <f t="shared" si="0"/>
        <v>0.19774390392956898</v>
      </c>
      <c r="D50" s="36">
        <f t="shared" si="1"/>
        <v>0.76794487087750496</v>
      </c>
      <c r="E50" s="70">
        <f t="shared" si="2"/>
        <v>0.76789804547047436</v>
      </c>
      <c r="F50" s="40">
        <f t="shared" si="3"/>
        <v>4.6825407030604005E-5</v>
      </c>
      <c r="G50" s="23">
        <f t="shared" si="23"/>
        <v>0.76705326484273495</v>
      </c>
      <c r="H50" s="24">
        <f t="shared" si="14"/>
        <v>8.9160603477000944</v>
      </c>
      <c r="I50" s="39">
        <f t="shared" si="4"/>
        <v>0.767944871814914</v>
      </c>
      <c r="J50" s="40">
        <f t="shared" si="5"/>
        <v>-9.3740903928107855E-10</v>
      </c>
      <c r="K50" s="41">
        <f t="shared" si="6"/>
        <v>0.76796699439984373</v>
      </c>
      <c r="L50" s="42">
        <f t="shared" si="7"/>
        <v>-2.2123522338768353E-5</v>
      </c>
      <c r="M50" s="41">
        <f t="shared" si="8"/>
        <v>0.9656934263758381</v>
      </c>
      <c r="N50" s="43">
        <f t="shared" si="9"/>
        <v>0.76794487088050445</v>
      </c>
      <c r="O50" s="44">
        <f t="shared" si="10"/>
        <v>-2.9994895456297854E-12</v>
      </c>
      <c r="P50" s="45">
        <f t="shared" si="15"/>
        <v>-1.7185809165819966E-10</v>
      </c>
      <c r="Q50" s="41">
        <f t="shared" si="16"/>
        <v>-6.1868912996951884E-7</v>
      </c>
      <c r="R50" s="46">
        <f t="shared" si="11"/>
        <v>0.76804539996226528</v>
      </c>
      <c r="S50" s="30">
        <f t="shared" si="17"/>
        <v>-1.0052908476032574</v>
      </c>
      <c r="T50" s="46">
        <f t="shared" si="12"/>
        <v>0.76794650863590908</v>
      </c>
      <c r="U50" s="47">
        <f t="shared" si="13"/>
        <v>-1.6377584041160631E-6</v>
      </c>
      <c r="V50" s="32">
        <f t="shared" si="18"/>
        <v>0.76794402647199644</v>
      </c>
      <c r="W50" s="32">
        <f t="shared" si="19"/>
        <v>8.444055085155E-7</v>
      </c>
      <c r="X50" s="1">
        <f t="shared" si="20"/>
        <v>0.76794349929877792</v>
      </c>
      <c r="Y50" s="33">
        <f t="shared" si="21"/>
        <v>1.3715787270385249E-6</v>
      </c>
    </row>
    <row r="51" spans="2:25" x14ac:dyDescent="0.2">
      <c r="B51" s="71">
        <f t="shared" si="22"/>
        <v>45</v>
      </c>
      <c r="C51" s="72">
        <f t="shared" si="0"/>
        <v>0.21460183660255161</v>
      </c>
      <c r="D51" s="73">
        <f t="shared" si="1"/>
        <v>0.78539816339744828</v>
      </c>
      <c r="E51" s="74">
        <f t="shared" si="2"/>
        <v>0.78533628493252183</v>
      </c>
      <c r="F51" s="75">
        <f t="shared" si="3"/>
        <v>6.1878464926445886E-5</v>
      </c>
      <c r="G51" s="23">
        <f t="shared" si="23"/>
        <v>0.78408922585211593</v>
      </c>
      <c r="H51" s="24">
        <f t="shared" si="14"/>
        <v>13.089375453323449</v>
      </c>
      <c r="I51" s="76">
        <f t="shared" si="4"/>
        <v>0.78539816497536841</v>
      </c>
      <c r="J51" s="75">
        <f t="shared" si="5"/>
        <v>-1.5779201278931509E-9</v>
      </c>
      <c r="K51" s="77">
        <f t="shared" si="6"/>
        <v>0.78542569290172404</v>
      </c>
      <c r="L51" s="78">
        <f t="shared" si="7"/>
        <v>-2.7529504275758399E-5</v>
      </c>
      <c r="M51" s="77">
        <f t="shared" si="8"/>
        <v>0.99998822742048432</v>
      </c>
      <c r="N51" s="79">
        <f t="shared" si="9"/>
        <v>0.78539816341477275</v>
      </c>
      <c r="O51" s="80">
        <f t="shared" si="10"/>
        <v>-1.7324475187763255E-11</v>
      </c>
      <c r="P51" s="81">
        <f t="shared" si="15"/>
        <v>-9.9261931053794891E-10</v>
      </c>
      <c r="Q51" s="77">
        <f t="shared" si="16"/>
        <v>-3.5734295179366162E-6</v>
      </c>
      <c r="R51" s="46">
        <f t="shared" si="11"/>
        <v>0.78541150385790048</v>
      </c>
      <c r="S51" s="30">
        <f t="shared" si="17"/>
        <v>-0.13340460452204717</v>
      </c>
      <c r="T51" s="46">
        <f t="shared" si="12"/>
        <v>0.78539356359670731</v>
      </c>
      <c r="U51" s="47">
        <f t="shared" si="13"/>
        <v>4.5998007409675523E-6</v>
      </c>
      <c r="V51" s="32">
        <f t="shared" si="18"/>
        <v>0.78539065585096812</v>
      </c>
      <c r="W51" s="32">
        <f t="shared" si="19"/>
        <v>7.5075464801566127E-6</v>
      </c>
      <c r="X51" s="1">
        <f t="shared" si="20"/>
        <v>0.78538982778511723</v>
      </c>
      <c r="Y51" s="33">
        <f t="shared" si="21"/>
        <v>8.3356123310451835E-6</v>
      </c>
    </row>
    <row r="52" spans="2:25" x14ac:dyDescent="0.2">
      <c r="B52" s="34">
        <f t="shared" si="22"/>
        <v>46</v>
      </c>
      <c r="C52" s="35">
        <f t="shared" si="0"/>
        <v>0.23267885787317788</v>
      </c>
      <c r="D52" s="36">
        <f t="shared" si="1"/>
        <v>0.80285145591739149</v>
      </c>
      <c r="E52" s="70">
        <f t="shared" si="2"/>
        <v>0.80277082967997837</v>
      </c>
      <c r="F52" s="40">
        <f t="shared" si="3"/>
        <v>8.0626237413117252E-5</v>
      </c>
      <c r="G52" s="23">
        <f t="shared" si="23"/>
        <v>0.80104372771113241</v>
      </c>
      <c r="H52" s="24">
        <f t="shared" si="14"/>
        <v>18.07728206259074</v>
      </c>
      <c r="I52" s="39">
        <f t="shared" si="4"/>
        <v>0.80285145855763074</v>
      </c>
      <c r="J52" s="40">
        <f t="shared" si="5"/>
        <v>-2.6402392494517812E-9</v>
      </c>
      <c r="K52" s="41">
        <f t="shared" si="6"/>
        <v>0.80288555448474641</v>
      </c>
      <c r="L52" s="42">
        <f t="shared" si="7"/>
        <v>-3.4098567354923226E-5</v>
      </c>
      <c r="M52" s="41">
        <f t="shared" si="8"/>
        <v>1.0354993606714933</v>
      </c>
      <c r="N52" s="43">
        <f t="shared" si="9"/>
        <v>0.80285145602511709</v>
      </c>
      <c r="O52" s="44">
        <f t="shared" si="10"/>
        <v>-1.0772560621319371E-10</v>
      </c>
      <c r="P52" s="45">
        <f t="shared" si="15"/>
        <v>-6.1722225815042783E-9</v>
      </c>
      <c r="Q52" s="41">
        <f t="shared" si="16"/>
        <v>-2.2220001293415401E-5</v>
      </c>
      <c r="R52" s="41">
        <f t="shared" si="11"/>
        <v>0.8027397578069172</v>
      </c>
      <c r="S52" s="30">
        <f t="shared" si="17"/>
        <v>1.1169811047428979</v>
      </c>
      <c r="T52" s="41">
        <f t="shared" si="12"/>
        <v>0.80283779624012663</v>
      </c>
      <c r="U52" s="82">
        <f t="shared" si="13"/>
        <v>1.3659677264854508E-5</v>
      </c>
      <c r="V52" s="32">
        <f t="shared" si="18"/>
        <v>0.80283443406680599</v>
      </c>
      <c r="W52" s="32">
        <f t="shared" si="19"/>
        <v>1.7021850585496878E-5</v>
      </c>
      <c r="X52" s="1">
        <f t="shared" si="20"/>
        <v>0.80283327550528027</v>
      </c>
      <c r="Y52" s="33">
        <f t="shared" si="21"/>
        <v>1.8180412111212796E-5</v>
      </c>
    </row>
    <row r="53" spans="2:25" x14ac:dyDescent="0.2">
      <c r="B53" s="34">
        <f t="shared" si="22"/>
        <v>47</v>
      </c>
      <c r="C53" s="35">
        <f t="shared" si="0"/>
        <v>0.25206396158734767</v>
      </c>
      <c r="D53" s="36">
        <f t="shared" si="1"/>
        <v>0.82030474843733492</v>
      </c>
      <c r="E53" s="70">
        <f t="shared" si="2"/>
        <v>0.82020095624664802</v>
      </c>
      <c r="F53" s="40">
        <f t="shared" si="3"/>
        <v>1.0379219068690215E-4</v>
      </c>
      <c r="G53" s="23">
        <f t="shared" si="23"/>
        <v>0.81790521948315387</v>
      </c>
      <c r="H53" s="24">
        <f t="shared" si="14"/>
        <v>23.995289541810514</v>
      </c>
      <c r="I53" s="39">
        <f t="shared" si="4"/>
        <v>0.82030475283108051</v>
      </c>
      <c r="J53" s="40">
        <f t="shared" si="5"/>
        <v>-4.3937455895814992E-9</v>
      </c>
      <c r="K53" s="41">
        <f t="shared" si="6"/>
        <v>0.82034679200582117</v>
      </c>
      <c r="L53" s="42">
        <f t="shared" si="7"/>
        <v>-4.2043568486249683E-5</v>
      </c>
      <c r="M53" s="41">
        <f t="shared" si="8"/>
        <v>1.0723157538820174</v>
      </c>
      <c r="N53" s="43">
        <f t="shared" si="9"/>
        <v>0.82030474872022741</v>
      </c>
      <c r="O53" s="44">
        <f t="shared" si="10"/>
        <v>-2.828924872133598E-10</v>
      </c>
      <c r="P53" s="45">
        <f t="shared" si="15"/>
        <v>-1.6208545573284125E-8</v>
      </c>
      <c r="Q53" s="41">
        <f t="shared" si="16"/>
        <v>-5.8350764063822847E-5</v>
      </c>
      <c r="R53" s="41">
        <f t="shared" si="11"/>
        <v>0.82002258674331574</v>
      </c>
      <c r="S53" s="30">
        <f t="shared" si="17"/>
        <v>2.8216169401917846</v>
      </c>
      <c r="T53" s="41">
        <f t="shared" si="12"/>
        <v>0.82027853521108485</v>
      </c>
      <c r="U53" s="82">
        <f t="shared" si="13"/>
        <v>2.6213226250071386E-5</v>
      </c>
      <c r="V53" s="32">
        <f t="shared" si="18"/>
        <v>0.82027468854907981</v>
      </c>
      <c r="W53" s="32">
        <f t="shared" si="19"/>
        <v>3.0059888255107303E-5</v>
      </c>
      <c r="X53" s="1">
        <f t="shared" si="20"/>
        <v>0.8202731687046928</v>
      </c>
      <c r="Y53" s="33">
        <f t="shared" si="21"/>
        <v>3.1579732642117442E-5</v>
      </c>
    </row>
    <row r="54" spans="2:25" x14ac:dyDescent="0.2">
      <c r="B54" s="34">
        <f t="shared" si="22"/>
        <v>48</v>
      </c>
      <c r="C54" s="35">
        <f t="shared" si="0"/>
        <v>0.27285447387191464</v>
      </c>
      <c r="D54" s="36">
        <f t="shared" si="1"/>
        <v>0.83775804095727813</v>
      </c>
      <c r="E54" s="70">
        <f t="shared" si="2"/>
        <v>0.8376258205080559</v>
      </c>
      <c r="F54" s="40">
        <f t="shared" si="3"/>
        <v>1.322204492222312E-4</v>
      </c>
      <c r="G54" s="23">
        <f t="shared" si="23"/>
        <v>0.83466065178426052</v>
      </c>
      <c r="H54" s="24">
        <f t="shared" si="14"/>
        <v>30.973891730176064</v>
      </c>
      <c r="I54" s="39">
        <f t="shared" si="4"/>
        <v>0.83775804823312849</v>
      </c>
      <c r="J54" s="40">
        <f t="shared" si="5"/>
        <v>-7.2758503666392471E-9</v>
      </c>
      <c r="K54" s="41">
        <f t="shared" si="6"/>
        <v>0.83780964753757414</v>
      </c>
      <c r="L54" s="42">
        <f t="shared" si="7"/>
        <v>-5.1606580296015281E-5</v>
      </c>
      <c r="M54" s="41">
        <f t="shared" si="8"/>
        <v>1.110534747443797</v>
      </c>
      <c r="N54" s="43">
        <f t="shared" si="9"/>
        <v>0.83775804150314725</v>
      </c>
      <c r="O54" s="44">
        <f t="shared" si="10"/>
        <v>-5.4586912767717877E-10</v>
      </c>
      <c r="P54" s="45">
        <f t="shared" si="15"/>
        <v>-3.1275997182390219E-8</v>
      </c>
      <c r="Q54" s="41">
        <f t="shared" si="16"/>
        <v>-1.1259358985660479E-4</v>
      </c>
      <c r="R54" s="41">
        <f t="shared" si="11"/>
        <v>0.83725130165151096</v>
      </c>
      <c r="S54" s="30">
        <f t="shared" si="17"/>
        <v>5.0673930576716764</v>
      </c>
      <c r="T54" s="41">
        <f t="shared" si="12"/>
        <v>0.83771499129580662</v>
      </c>
      <c r="U54" s="82">
        <f t="shared" si="13"/>
        <v>4.3049661471505907E-5</v>
      </c>
      <c r="V54" s="32">
        <f t="shared" si="18"/>
        <v>0.83771062880550895</v>
      </c>
      <c r="W54" s="32">
        <f t="shared" si="19"/>
        <v>4.7412151769177235E-5</v>
      </c>
      <c r="X54" s="1">
        <f t="shared" si="20"/>
        <v>0.83770871564562388</v>
      </c>
      <c r="Y54" s="33">
        <f t="shared" si="21"/>
        <v>4.9325311654246917E-5</v>
      </c>
    </row>
    <row r="55" spans="2:25" x14ac:dyDescent="0.2">
      <c r="B55" s="34">
        <f t="shared" si="22"/>
        <v>49</v>
      </c>
      <c r="C55" s="35">
        <f t="shared" si="0"/>
        <v>0.29515707374378797</v>
      </c>
      <c r="D55" s="36">
        <f t="shared" si="1"/>
        <v>0.85521133347722145</v>
      </c>
      <c r="E55" s="70">
        <f t="shared" si="2"/>
        <v>0.85504443886298909</v>
      </c>
      <c r="F55" s="40">
        <f t="shared" si="3"/>
        <v>1.6689461423236018E-4</v>
      </c>
      <c r="G55" s="23">
        <f t="shared" si="23"/>
        <v>0.85129526502189001</v>
      </c>
      <c r="H55" s="24">
        <f t="shared" si="14"/>
        <v>39.16068455331434</v>
      </c>
      <c r="I55" s="39">
        <f t="shared" si="4"/>
        <v>0.8552113454724356</v>
      </c>
      <c r="J55" s="40">
        <f t="shared" si="5"/>
        <v>-1.1995214155291478E-8</v>
      </c>
      <c r="K55" s="41">
        <f t="shared" si="6"/>
        <v>0.85527439308460895</v>
      </c>
      <c r="L55" s="42">
        <f t="shared" si="7"/>
        <v>-6.3059607387505601E-5</v>
      </c>
      <c r="M55" s="41">
        <f t="shared" si="8"/>
        <v>1.1502631440837323</v>
      </c>
      <c r="N55" s="43">
        <f t="shared" si="9"/>
        <v>0.85521133436952768</v>
      </c>
      <c r="O55" s="44">
        <f t="shared" si="10"/>
        <v>-8.9230622890568156E-10</v>
      </c>
      <c r="P55" s="45">
        <f t="shared" si="15"/>
        <v>-5.1125380949529894E-8</v>
      </c>
      <c r="Q55" s="41">
        <f t="shared" si="16"/>
        <v>-1.8405137141830761E-4</v>
      </c>
      <c r="R55" s="41">
        <f t="shared" si="11"/>
        <v>0.85441593687565054</v>
      </c>
      <c r="S55" s="30">
        <f t="shared" si="17"/>
        <v>7.9539660157090797</v>
      </c>
      <c r="T55" s="41">
        <f t="shared" si="12"/>
        <v>0.85514623885875296</v>
      </c>
      <c r="U55" s="82">
        <f t="shared" si="13"/>
        <v>6.5094618468486409E-5</v>
      </c>
      <c r="V55" s="32">
        <f t="shared" si="18"/>
        <v>0.85514132785340891</v>
      </c>
      <c r="W55" s="32">
        <f t="shared" si="19"/>
        <v>7.0005623812541273E-5</v>
      </c>
      <c r="X55" s="1">
        <f t="shared" si="20"/>
        <v>0.8551389880333079</v>
      </c>
      <c r="Y55" s="33">
        <f t="shared" si="21"/>
        <v>7.2345443913546248E-5</v>
      </c>
    </row>
    <row r="56" spans="2:25" x14ac:dyDescent="0.2">
      <c r="B56" s="34">
        <f t="shared" si="22"/>
        <v>50</v>
      </c>
      <c r="C56" s="35">
        <f t="shared" si="0"/>
        <v>0.31908896659704522</v>
      </c>
      <c r="D56" s="36">
        <f t="shared" si="1"/>
        <v>0.87266462599716477</v>
      </c>
      <c r="E56" s="70">
        <f t="shared" si="2"/>
        <v>0.87245566636759553</v>
      </c>
      <c r="F56" s="40">
        <f t="shared" si="3"/>
        <v>2.0895962956923864E-4</v>
      </c>
      <c r="G56" s="23">
        <f t="shared" si="23"/>
        <v>0.86779234278246264</v>
      </c>
      <c r="H56" s="24">
        <f t="shared" si="14"/>
        <v>48.722832147021222</v>
      </c>
      <c r="I56" s="39">
        <f t="shared" si="4"/>
        <v>0.87266464569513014</v>
      </c>
      <c r="J56" s="40">
        <f t="shared" si="5"/>
        <v>-1.9697965369935844E-8</v>
      </c>
      <c r="K56" s="41">
        <f t="shared" si="6"/>
        <v>0.87274132964971241</v>
      </c>
      <c r="L56" s="42">
        <f t="shared" si="7"/>
        <v>-7.6703652547638335E-5</v>
      </c>
      <c r="M56" s="41">
        <f t="shared" si="8"/>
        <v>1.1916184193716814</v>
      </c>
      <c r="N56" s="43">
        <f t="shared" si="9"/>
        <v>0.87266462730606409</v>
      </c>
      <c r="O56" s="44">
        <f t="shared" si="10"/>
        <v>-1.3088993222609702E-9</v>
      </c>
      <c r="P56" s="45">
        <f t="shared" si="15"/>
        <v>-7.4994406973087431E-8</v>
      </c>
      <c r="Q56" s="41">
        <f t="shared" si="16"/>
        <v>-2.6997986510311474E-4</v>
      </c>
      <c r="R56" s="41">
        <f t="shared" si="11"/>
        <v>0.8715050601079638</v>
      </c>
      <c r="S56" s="30">
        <f t="shared" si="17"/>
        <v>11.595658892009642</v>
      </c>
      <c r="T56" s="41">
        <f t="shared" si="12"/>
        <v>0.87257119426061436</v>
      </c>
      <c r="U56" s="82">
        <f t="shared" si="13"/>
        <v>9.3431736550408928E-5</v>
      </c>
      <c r="V56" s="32">
        <f t="shared" si="18"/>
        <v>0.87256570063162509</v>
      </c>
      <c r="W56" s="32">
        <f t="shared" si="19"/>
        <v>9.8925365539681565E-5</v>
      </c>
      <c r="X56" s="1">
        <f t="shared" si="20"/>
        <v>0.87256289942199738</v>
      </c>
      <c r="Y56" s="33">
        <f t="shared" si="21"/>
        <v>1.0172657516738237E-4</v>
      </c>
    </row>
    <row r="57" spans="2:25" x14ac:dyDescent="0.2">
      <c r="B57" s="34">
        <f t="shared" si="22"/>
        <v>51</v>
      </c>
      <c r="C57" s="35">
        <f t="shared" si="0"/>
        <v>0.34477923801794308</v>
      </c>
      <c r="D57" s="36">
        <f t="shared" si="1"/>
        <v>0.89011791851710798</v>
      </c>
      <c r="E57" s="70">
        <f t="shared" si="2"/>
        <v>0.88985817127251232</v>
      </c>
      <c r="F57" s="40">
        <f t="shared" si="3"/>
        <v>2.597472445956539E-4</v>
      </c>
      <c r="G57" s="23">
        <f t="shared" si="23"/>
        <v>0.8841329236975376</v>
      </c>
      <c r="H57" s="24">
        <f t="shared" si="14"/>
        <v>59.849948195703774</v>
      </c>
      <c r="I57" s="39">
        <f t="shared" si="4"/>
        <v>0.89011795075260558</v>
      </c>
      <c r="J57" s="40">
        <f t="shared" si="5"/>
        <v>-3.2235497604560237E-8</v>
      </c>
      <c r="K57" s="41">
        <f t="shared" si="6"/>
        <v>0.89021078366508999</v>
      </c>
      <c r="L57" s="42">
        <f t="shared" si="7"/>
        <v>-9.2865147982013063E-5</v>
      </c>
      <c r="M57" s="41">
        <f t="shared" si="8"/>
        <v>1.234730122614389</v>
      </c>
      <c r="N57" s="43">
        <f t="shared" si="9"/>
        <v>0.89011792028934666</v>
      </c>
      <c r="O57" s="44">
        <f t="shared" si="10"/>
        <v>-1.7722386891350084E-9</v>
      </c>
      <c r="P57" s="45">
        <f t="shared" si="15"/>
        <v>-1.0154179717723348E-7</v>
      </c>
      <c r="Q57" s="41">
        <f t="shared" si="16"/>
        <v>-3.6555046983804051E-4</v>
      </c>
      <c r="R57" s="41">
        <f t="shared" si="11"/>
        <v>0.8885055497651988</v>
      </c>
      <c r="S57" s="30">
        <f t="shared" si="17"/>
        <v>16.123687519091767</v>
      </c>
      <c r="T57" s="41">
        <f t="shared" si="12"/>
        <v>0.88998859071170078</v>
      </c>
      <c r="U57" s="82">
        <f t="shared" si="13"/>
        <v>1.2932780540719779E-4</v>
      </c>
      <c r="V57" s="32">
        <f t="shared" si="18"/>
        <v>0.88998247884721471</v>
      </c>
      <c r="W57" s="32">
        <f t="shared" si="19"/>
        <v>1.3543966989326695E-4</v>
      </c>
      <c r="X57" s="1">
        <f t="shared" si="20"/>
        <v>0.88997918005513676</v>
      </c>
      <c r="Y57" s="33">
        <f t="shared" si="21"/>
        <v>1.3873846197121065E-4</v>
      </c>
    </row>
    <row r="58" spans="2:25" x14ac:dyDescent="0.2">
      <c r="B58" s="34">
        <f t="shared" si="22"/>
        <v>52</v>
      </c>
      <c r="C58" s="35">
        <f t="shared" si="0"/>
        <v>0.37237042115602736</v>
      </c>
      <c r="D58" s="36">
        <f t="shared" si="1"/>
        <v>0.90757121103705141</v>
      </c>
      <c r="E58" s="70">
        <f t="shared" si="2"/>
        <v>0.90725040530085843</v>
      </c>
      <c r="F58" s="40">
        <f t="shared" si="3"/>
        <v>3.2080573619297503E-4</v>
      </c>
      <c r="G58" s="23">
        <f t="shared" si="23"/>
        <v>0.90029546364550117</v>
      </c>
      <c r="H58" s="24">
        <f t="shared" si="14"/>
        <v>72.757473915502359</v>
      </c>
      <c r="I58" s="39">
        <f t="shared" si="4"/>
        <v>0.90757126363339968</v>
      </c>
      <c r="J58" s="40">
        <f t="shared" si="5"/>
        <v>-5.2596348276701121E-8</v>
      </c>
      <c r="K58" s="41">
        <f t="shared" si="6"/>
        <v>0.9076830993463878</v>
      </c>
      <c r="L58" s="42">
        <f t="shared" si="7"/>
        <v>-1.1188830933639426E-4</v>
      </c>
      <c r="M58" s="41">
        <f t="shared" si="8"/>
        <v>1.2797415040913904</v>
      </c>
      <c r="N58" s="43">
        <f t="shared" si="9"/>
        <v>0.90757121328540902</v>
      </c>
      <c r="O58" s="44">
        <f t="shared" si="10"/>
        <v>-2.2483576112009018E-9</v>
      </c>
      <c r="P58" s="45">
        <f t="shared" si="15"/>
        <v>-1.2882140195792733E-7</v>
      </c>
      <c r="Q58" s="41">
        <f t="shared" si="16"/>
        <v>-4.6375704704853838E-4</v>
      </c>
      <c r="R58" s="41">
        <f t="shared" si="11"/>
        <v>0.90540233328467479</v>
      </c>
      <c r="S58" s="30">
        <f t="shared" si="17"/>
        <v>21.688777523766191</v>
      </c>
      <c r="T58" s="41">
        <f t="shared" si="12"/>
        <v>0.90739694890304445</v>
      </c>
      <c r="U58" s="82">
        <f t="shared" si="13"/>
        <v>1.7426213400695278E-4</v>
      </c>
      <c r="V58" s="32">
        <f t="shared" si="18"/>
        <v>0.90739018159910845</v>
      </c>
      <c r="W58" s="32">
        <f t="shared" si="19"/>
        <v>1.8102943794295889E-4</v>
      </c>
      <c r="X58" s="1">
        <f t="shared" si="20"/>
        <v>0.90738634748180591</v>
      </c>
      <c r="Y58" s="33">
        <f t="shared" si="21"/>
        <v>1.848635552454958E-4</v>
      </c>
    </row>
    <row r="59" spans="2:25" x14ac:dyDescent="0.2">
      <c r="B59" s="34">
        <f t="shared" si="22"/>
        <v>53</v>
      </c>
      <c r="C59" s="35">
        <f t="shared" si="0"/>
        <v>0.40202031806341521</v>
      </c>
      <c r="D59" s="36">
        <f t="shared" si="1"/>
        <v>0.92502450355699462</v>
      </c>
      <c r="E59" s="70">
        <f t="shared" si="2"/>
        <v>0.92463056886605732</v>
      </c>
      <c r="F59" s="40">
        <f t="shared" si="3"/>
        <v>3.9393469093729205E-4</v>
      </c>
      <c r="G59" s="23">
        <f t="shared" si="23"/>
        <v>0.91625543830160483</v>
      </c>
      <c r="H59" s="24">
        <f t="shared" si="14"/>
        <v>87.690652553897849</v>
      </c>
      <c r="I59" s="39">
        <f t="shared" si="4"/>
        <v>0.9250245891607467</v>
      </c>
      <c r="J59" s="40">
        <f t="shared" si="5"/>
        <v>-8.5603752086882423E-8</v>
      </c>
      <c r="K59" s="41">
        <f t="shared" si="6"/>
        <v>0.92515862486588141</v>
      </c>
      <c r="L59" s="42">
        <f t="shared" si="7"/>
        <v>-1.3412130888679208E-4</v>
      </c>
      <c r="M59" s="41">
        <f t="shared" si="8"/>
        <v>1.3268114125606421</v>
      </c>
      <c r="N59" s="43">
        <f t="shared" si="9"/>
        <v>0.92502450625031363</v>
      </c>
      <c r="O59" s="44">
        <f t="shared" si="10"/>
        <v>-2.69331901225911E-9</v>
      </c>
      <c r="P59" s="45">
        <f t="shared" si="15"/>
        <v>-1.5431581228479063E-7</v>
      </c>
      <c r="Q59" s="41">
        <f t="shared" si="16"/>
        <v>-5.5553692422524628E-4</v>
      </c>
      <c r="R59" s="41">
        <f t="shared" si="11"/>
        <v>0.92217807839504162</v>
      </c>
      <c r="S59" s="30">
        <f t="shared" si="17"/>
        <v>28.464251619529925</v>
      </c>
      <c r="T59" s="41">
        <f t="shared" si="12"/>
        <v>0.9247945426193962</v>
      </c>
      <c r="U59" s="82">
        <f t="shared" si="13"/>
        <v>2.2996093759841685E-4</v>
      </c>
      <c r="V59" s="32">
        <f t="shared" si="18"/>
        <v>0.92478708098283702</v>
      </c>
      <c r="W59" s="32">
        <f t="shared" si="19"/>
        <v>2.3742257415759749E-4</v>
      </c>
      <c r="X59" s="1">
        <f t="shared" si="20"/>
        <v>0.92478267215342558</v>
      </c>
      <c r="Y59" s="33">
        <f t="shared" si="21"/>
        <v>2.4183140356903721E-4</v>
      </c>
    </row>
    <row r="60" spans="2:25" x14ac:dyDescent="0.2">
      <c r="B60" s="34">
        <f t="shared" si="22"/>
        <v>54</v>
      </c>
      <c r="C60" s="35">
        <f t="shared" si="0"/>
        <v>0.43390412439423542</v>
      </c>
      <c r="D60" s="36">
        <f t="shared" si="1"/>
        <v>0.94247779607693793</v>
      </c>
      <c r="E60" s="70">
        <f t="shared" si="2"/>
        <v>0.94199657025648709</v>
      </c>
      <c r="F60" s="40">
        <f t="shared" si="3"/>
        <v>4.8122582045084794E-4</v>
      </c>
      <c r="G60" s="23">
        <f t="shared" si="23"/>
        <v>0.93198487372704997</v>
      </c>
      <c r="H60" s="24">
        <f t="shared" si="14"/>
        <v>104.92922349887968</v>
      </c>
      <c r="I60" s="39">
        <f t="shared" si="4"/>
        <v>0.94247793512159406</v>
      </c>
      <c r="J60" s="40">
        <f t="shared" si="5"/>
        <v>-1.390446561222447E-7</v>
      </c>
      <c r="K60" s="41">
        <f t="shared" si="6"/>
        <v>0.94263768928265168</v>
      </c>
      <c r="L60" s="42">
        <f t="shared" si="7"/>
        <v>-1.5989320571374588E-4</v>
      </c>
      <c r="M60" s="41">
        <f t="shared" si="8"/>
        <v>1.3761165169775909</v>
      </c>
      <c r="N60" s="43">
        <f t="shared" si="9"/>
        <v>0.94247779913219654</v>
      </c>
      <c r="O60" s="44">
        <f t="shared" si="10"/>
        <v>-3.0552586016696637E-9</v>
      </c>
      <c r="P60" s="45">
        <f t="shared" si="15"/>
        <v>-1.7505342319671326E-7</v>
      </c>
      <c r="Q60" s="41">
        <f t="shared" si="16"/>
        <v>-6.3019232350816775E-4</v>
      </c>
      <c r="R60" s="41">
        <f t="shared" si="11"/>
        <v>0.93881282755561901</v>
      </c>
      <c r="S60" s="30">
        <f t="shared" si="17"/>
        <v>36.64968521318923</v>
      </c>
      <c r="T60" s="41">
        <f t="shared" si="12"/>
        <v>0.94217935836718802</v>
      </c>
      <c r="U60" s="82">
        <f t="shared" si="13"/>
        <v>2.9843770974991024E-4</v>
      </c>
      <c r="V60" s="32">
        <f t="shared" si="18"/>
        <v>0.94217116170928339</v>
      </c>
      <c r="W60" s="32">
        <f t="shared" si="19"/>
        <v>3.0663436765454577E-4</v>
      </c>
      <c r="X60" s="1">
        <f t="shared" si="20"/>
        <v>0.9421661370335811</v>
      </c>
      <c r="Y60" s="33">
        <f t="shared" si="21"/>
        <v>3.1165904335683781E-4</v>
      </c>
    </row>
    <row r="61" spans="2:25" x14ac:dyDescent="0.2">
      <c r="B61" s="34">
        <f t="shared" si="22"/>
        <v>55</v>
      </c>
      <c r="C61" s="35">
        <f t="shared" si="0"/>
        <v>0.46821691814523314</v>
      </c>
      <c r="D61" s="36">
        <f t="shared" si="1"/>
        <v>0.95993108859688125</v>
      </c>
      <c r="E61" s="70">
        <f t="shared" si="2"/>
        <v>0.95934597759985829</v>
      </c>
      <c r="F61" s="40">
        <f t="shared" si="3"/>
        <v>5.8511099702296399E-4</v>
      </c>
      <c r="G61" s="23">
        <f t="shared" si="23"/>
        <v>0.94745178974715238</v>
      </c>
      <c r="H61" s="24">
        <f t="shared" si="14"/>
        <v>124.7929884972887</v>
      </c>
      <c r="I61" s="39">
        <f t="shared" si="4"/>
        <v>0.95993131409878107</v>
      </c>
      <c r="J61" s="40">
        <f t="shared" si="5"/>
        <v>-2.2550189981984659E-7</v>
      </c>
      <c r="K61" s="41">
        <f t="shared" si="6"/>
        <v>0.96012056577372662</v>
      </c>
      <c r="L61" s="42">
        <f t="shared" si="7"/>
        <v>-1.8947717684536514E-4</v>
      </c>
      <c r="M61" s="41">
        <f t="shared" si="8"/>
        <v>1.4278539190300508</v>
      </c>
      <c r="N61" s="43">
        <f t="shared" si="9"/>
        <v>0.95993109187523162</v>
      </c>
      <c r="O61" s="44">
        <f t="shared" si="10"/>
        <v>-3.2783503689515214E-9</v>
      </c>
      <c r="P61" s="45">
        <f t="shared" si="15"/>
        <v>-1.8783563990607845E-7</v>
      </c>
      <c r="Q61" s="41">
        <f t="shared" si="16"/>
        <v>-6.762083036618824E-4</v>
      </c>
      <c r="R61" s="41">
        <f t="shared" si="11"/>
        <v>0.95528356339849163</v>
      </c>
      <c r="S61" s="30">
        <f t="shared" si="17"/>
        <v>46.475251983896236</v>
      </c>
      <c r="T61" s="41">
        <f t="shared" si="12"/>
        <v>0.95954904783748263</v>
      </c>
      <c r="U61" s="82">
        <f t="shared" si="13"/>
        <v>3.8204075939862747E-4</v>
      </c>
      <c r="V61" s="32">
        <f t="shared" si="18"/>
        <v>0.95954007355735238</v>
      </c>
      <c r="W61" s="32">
        <f t="shared" si="19"/>
        <v>3.9101503952887473E-4</v>
      </c>
      <c r="X61" s="1">
        <f t="shared" si="20"/>
        <v>0.95953439004072849</v>
      </c>
      <c r="Y61" s="33">
        <f t="shared" si="21"/>
        <v>3.9669855615276362E-4</v>
      </c>
    </row>
    <row r="62" spans="2:25" x14ac:dyDescent="0.2">
      <c r="B62" s="34">
        <f t="shared" si="22"/>
        <v>56</v>
      </c>
      <c r="C62" s="35">
        <f t="shared" si="0"/>
        <v>0.50517658739591575</v>
      </c>
      <c r="D62" s="36">
        <f t="shared" si="1"/>
        <v>0.97738438111682457</v>
      </c>
      <c r="E62" s="70">
        <f t="shared" si="2"/>
        <v>0.97667596215241637</v>
      </c>
      <c r="F62" s="40">
        <f t="shared" si="3"/>
        <v>7.084189644082084E-4</v>
      </c>
      <c r="G62" s="23">
        <f t="shared" si="23"/>
        <v>0.96261953712232751</v>
      </c>
      <c r="H62" s="24">
        <f t="shared" si="14"/>
        <v>147.64843994497068</v>
      </c>
      <c r="I62" s="39">
        <f t="shared" si="4"/>
        <v>0.97738474645395346</v>
      </c>
      <c r="J62" s="40">
        <f t="shared" si="5"/>
        <v>-3.6533712888253689E-7</v>
      </c>
      <c r="K62" s="41">
        <f t="shared" si="6"/>
        <v>0.97760741467525691</v>
      </c>
      <c r="L62" s="42">
        <f t="shared" si="7"/>
        <v>-2.2303355843233952E-4</v>
      </c>
      <c r="M62" s="41">
        <f t="shared" si="8"/>
        <v>1.4822442391901902</v>
      </c>
      <c r="N62" s="43">
        <f t="shared" si="9"/>
        <v>0.97738438442605846</v>
      </c>
      <c r="O62" s="44">
        <f t="shared" si="10"/>
        <v>-3.3092338869167293E-9</v>
      </c>
      <c r="P62" s="45">
        <f t="shared" si="15"/>
        <v>-1.8960513514200131E-7</v>
      </c>
      <c r="Q62" s="41">
        <f t="shared" si="16"/>
        <v>-6.8257848651120468E-4</v>
      </c>
      <c r="R62" s="41">
        <f t="shared" si="11"/>
        <v>0.9715636899979897</v>
      </c>
      <c r="S62" s="30">
        <f t="shared" si="17"/>
        <v>58.206911188348755</v>
      </c>
      <c r="T62" s="41">
        <f t="shared" si="12"/>
        <v>0.97690087175735452</v>
      </c>
      <c r="U62" s="82">
        <f t="shared" si="13"/>
        <v>4.8350935947005791E-4</v>
      </c>
      <c r="V62" s="32">
        <f t="shared" si="18"/>
        <v>0.97689107521385499</v>
      </c>
      <c r="W62" s="32">
        <f t="shared" si="19"/>
        <v>4.9330590296958743E-4</v>
      </c>
      <c r="X62" s="1">
        <f t="shared" si="20"/>
        <v>0.97688468787693883</v>
      </c>
      <c r="Y62" s="33">
        <f t="shared" si="21"/>
        <v>4.9969323988574565E-4</v>
      </c>
    </row>
    <row r="63" spans="2:25" x14ac:dyDescent="0.2">
      <c r="B63" s="34">
        <f t="shared" si="22"/>
        <v>57</v>
      </c>
      <c r="C63" s="35">
        <f t="shared" si="0"/>
        <v>0.54502729017781493</v>
      </c>
      <c r="D63" s="36">
        <f t="shared" si="1"/>
        <v>0.99483767363676778</v>
      </c>
      <c r="E63" s="70">
        <f t="shared" si="2"/>
        <v>0.99398323112113074</v>
      </c>
      <c r="F63" s="40">
        <f t="shared" si="3"/>
        <v>8.5444251563704388E-4</v>
      </c>
      <c r="G63" s="23">
        <f t="shared" si="23"/>
        <v>0.97744600471266208</v>
      </c>
      <c r="H63" s="24">
        <f t="shared" si="14"/>
        <v>173.91668924105707</v>
      </c>
      <c r="I63" s="39">
        <f t="shared" si="4"/>
        <v>0.99483826520261676</v>
      </c>
      <c r="J63" s="40">
        <f t="shared" si="5"/>
        <v>-5.9156584897301911E-7</v>
      </c>
      <c r="K63" s="41">
        <f t="shared" si="6"/>
        <v>0.99509819685752443</v>
      </c>
      <c r="L63" s="42">
        <f t="shared" si="7"/>
        <v>-2.6052322075664769E-4</v>
      </c>
      <c r="M63" s="41">
        <f t="shared" si="8"/>
        <v>1.5395352795940009</v>
      </c>
      <c r="N63" s="43">
        <f t="shared" si="9"/>
        <v>0.9948376767432433</v>
      </c>
      <c r="O63" s="44">
        <f t="shared" si="10"/>
        <v>-3.1064755212639739E-9</v>
      </c>
      <c r="P63" s="45">
        <f t="shared" si="15"/>
        <v>-1.7798793652912811E-7</v>
      </c>
      <c r="Q63" s="41">
        <f t="shared" si="16"/>
        <v>-6.4075657150486126E-4</v>
      </c>
      <c r="R63" s="41">
        <f t="shared" si="11"/>
        <v>0.98762241092945646</v>
      </c>
      <c r="S63" s="30">
        <f t="shared" si="17"/>
        <v>72.152627073113209</v>
      </c>
      <c r="T63" s="41">
        <f t="shared" si="12"/>
        <v>0.99423163334771225</v>
      </c>
      <c r="U63" s="82">
        <f t="shared" si="13"/>
        <v>6.0604028905553164E-4</v>
      </c>
      <c r="V63" s="32">
        <f t="shared" si="18"/>
        <v>0.9942209677184416</v>
      </c>
      <c r="W63" s="32">
        <f t="shared" si="19"/>
        <v>6.1670591832618804E-4</v>
      </c>
      <c r="X63" s="1">
        <f t="shared" si="20"/>
        <v>0.9942138294603462</v>
      </c>
      <c r="Y63" s="33">
        <f t="shared" si="21"/>
        <v>6.2384417642158407E-4</v>
      </c>
    </row>
    <row r="64" spans="2:25" x14ac:dyDescent="0.2">
      <c r="B64" s="34">
        <f t="shared" si="22"/>
        <v>58</v>
      </c>
      <c r="C64" s="35">
        <f t="shared" si="0"/>
        <v>0.58804356288433945</v>
      </c>
      <c r="D64" s="36">
        <f t="shared" si="1"/>
        <v>1.0122909661567112</v>
      </c>
      <c r="E64" s="70">
        <f t="shared" si="2"/>
        <v>1.0112639478007797</v>
      </c>
      <c r="F64" s="40">
        <f t="shared" si="3"/>
        <v>1.0270183559315527E-3</v>
      </c>
      <c r="G64" s="23">
        <f t="shared" si="23"/>
        <v>0.99188266663795122</v>
      </c>
      <c r="H64" s="24">
        <f t="shared" si="14"/>
        <v>204.08299518759998</v>
      </c>
      <c r="I64" s="39">
        <f t="shared" si="4"/>
        <v>1.0122919240172992</v>
      </c>
      <c r="J64" s="40">
        <f t="shared" si="5"/>
        <v>-9.5786058795788165E-7</v>
      </c>
      <c r="K64" s="41">
        <f t="shared" si="6"/>
        <v>1.0125925435534626</v>
      </c>
      <c r="L64" s="42">
        <f t="shared" si="7"/>
        <v>-3.0157739675140682E-4</v>
      </c>
      <c r="M64" s="41">
        <f t="shared" si="8"/>
        <v>1.6000063936253266</v>
      </c>
      <c r="N64" s="43">
        <f t="shared" si="9"/>
        <v>1.0122909688103943</v>
      </c>
      <c r="O64" s="44">
        <f t="shared" si="10"/>
        <v>-2.6536830510792697E-9</v>
      </c>
      <c r="P64" s="45">
        <f t="shared" si="15"/>
        <v>-1.5204483899224142E-7</v>
      </c>
      <c r="Q64" s="41">
        <f t="shared" si="16"/>
        <v>-5.4736142037206908E-4</v>
      </c>
      <c r="R64" s="41">
        <f t="shared" si="11"/>
        <v>1.003423980088358</v>
      </c>
      <c r="S64" s="30">
        <f t="shared" si="17"/>
        <v>88.669860683532335</v>
      </c>
      <c r="T64" s="41">
        <f t="shared" si="12"/>
        <v>1.0115375991811029</v>
      </c>
      <c r="U64" s="82">
        <f t="shared" si="13"/>
        <v>7.5336697560834942E-4</v>
      </c>
      <c r="V64" s="32">
        <f t="shared" si="18"/>
        <v>1.0115260153069272</v>
      </c>
      <c r="W64" s="32">
        <f t="shared" si="19"/>
        <v>7.649508497840074E-4</v>
      </c>
      <c r="X64" s="1">
        <f t="shared" si="20"/>
        <v>1.0115180767544547</v>
      </c>
      <c r="Y64" s="33">
        <f t="shared" si="21"/>
        <v>7.7288940225650471E-4</v>
      </c>
    </row>
    <row r="65" spans="2:25" x14ac:dyDescent="0.2">
      <c r="B65" s="34">
        <f t="shared" si="22"/>
        <v>59</v>
      </c>
      <c r="C65" s="35">
        <f t="shared" si="0"/>
        <v>0.63453522367386306</v>
      </c>
      <c r="D65" s="36">
        <f t="shared" si="1"/>
        <v>1.0297442586766543</v>
      </c>
      <c r="E65" s="70">
        <f t="shared" si="2"/>
        <v>1.0285136362652323</v>
      </c>
      <c r="F65" s="40">
        <f t="shared" si="3"/>
        <v>1.2306224114220221E-3</v>
      </c>
      <c r="G65" s="23">
        <f t="shared" si="23"/>
        <v>1.0058734313778641</v>
      </c>
      <c r="H65" s="24">
        <f t="shared" si="14"/>
        <v>238.70827298790198</v>
      </c>
      <c r="I65" s="39">
        <f t="shared" si="4"/>
        <v>1.0297458104337414</v>
      </c>
      <c r="J65" s="40">
        <f t="shared" si="5"/>
        <v>-1.5517570870482444E-6</v>
      </c>
      <c r="K65" s="41">
        <f t="shared" si="6"/>
        <v>1.0300895622213835</v>
      </c>
      <c r="L65" s="42">
        <f t="shared" si="7"/>
        <v>-3.4530354472916969E-4</v>
      </c>
      <c r="M65" s="41">
        <f t="shared" si="8"/>
        <v>1.6639737265803971</v>
      </c>
      <c r="N65" s="43">
        <f t="shared" si="9"/>
        <v>1.029744260653541</v>
      </c>
      <c r="O65" s="44">
        <f t="shared" si="10"/>
        <v>-1.9768866543756758E-9</v>
      </c>
      <c r="P65" s="45">
        <f t="shared" si="15"/>
        <v>-1.1326726187146371E-7</v>
      </c>
      <c r="Q65" s="41">
        <f t="shared" si="16"/>
        <v>-4.0776214273726931E-4</v>
      </c>
      <c r="R65" s="41">
        <f t="shared" si="11"/>
        <v>1.0189267947467175</v>
      </c>
      <c r="S65" s="30">
        <f t="shared" si="17"/>
        <v>108.17463929936766</v>
      </c>
      <c r="T65" s="41">
        <f t="shared" si="12"/>
        <v>1.02881440469261</v>
      </c>
      <c r="U65" s="82">
        <f t="shared" si="13"/>
        <v>9.2985398404432651E-4</v>
      </c>
      <c r="V65" s="32">
        <f t="shared" si="18"/>
        <v>1.0288018509058818</v>
      </c>
      <c r="W65" s="32">
        <f t="shared" si="19"/>
        <v>9.4240777077247984E-4</v>
      </c>
      <c r="X65" s="1">
        <f t="shared" si="20"/>
        <v>1.0287930602469417</v>
      </c>
      <c r="Y65" s="33">
        <f t="shared" si="21"/>
        <v>9.5119842971258528E-4</v>
      </c>
    </row>
    <row r="66" spans="2:25" x14ac:dyDescent="0.2">
      <c r="B66" s="34">
        <f t="shared" si="22"/>
        <v>60</v>
      </c>
      <c r="C66" s="35">
        <f t="shared" si="0"/>
        <v>0.68485325637227912</v>
      </c>
      <c r="D66" s="36">
        <f t="shared" si="1"/>
        <v>1.0471975511965976</v>
      </c>
      <c r="E66" s="70">
        <f t="shared" si="2"/>
        <v>1.0457270671570991</v>
      </c>
      <c r="F66" s="40">
        <f t="shared" si="3"/>
        <v>1.4704840394985652E-3</v>
      </c>
      <c r="G66" s="23">
        <f t="shared" si="23"/>
        <v>1.0193532442056832</v>
      </c>
      <c r="H66" s="24">
        <f t="shared" si="14"/>
        <v>278.44306990914447</v>
      </c>
      <c r="I66" s="39">
        <f t="shared" si="4"/>
        <v>1.0472000677706259</v>
      </c>
      <c r="J66" s="40">
        <f t="shared" si="5"/>
        <v>-2.5165740282773186E-6</v>
      </c>
      <c r="K66" s="41">
        <f t="shared" si="6"/>
        <v>1.0475875482440886</v>
      </c>
      <c r="L66" s="42">
        <f t="shared" si="7"/>
        <v>-3.899970474909864E-4</v>
      </c>
      <c r="M66" s="41">
        <f t="shared" si="8"/>
        <v>1.7317965369382231</v>
      </c>
      <c r="N66" s="43">
        <f t="shared" si="9"/>
        <v>1.0471975523633752</v>
      </c>
      <c r="O66" s="44">
        <f t="shared" si="10"/>
        <v>-1.1667775634549571E-9</v>
      </c>
      <c r="P66" s="45">
        <f t="shared" si="15"/>
        <v>-6.6851430016526637E-8</v>
      </c>
      <c r="Q66" s="41">
        <f t="shared" si="16"/>
        <v>-2.4066514805949588E-4</v>
      </c>
      <c r="R66" s="41">
        <f t="shared" si="11"/>
        <v>1.0340822918105388</v>
      </c>
      <c r="S66" s="30">
        <f t="shared" si="17"/>
        <v>131.15259386058841</v>
      </c>
      <c r="T66" s="41">
        <f t="shared" si="12"/>
        <v>1.0460569409044578</v>
      </c>
      <c r="U66" s="82">
        <f t="shared" si="13"/>
        <v>1.1406102921398542E-3</v>
      </c>
      <c r="V66" s="32">
        <f t="shared" si="18"/>
        <v>1.0460433628388282</v>
      </c>
      <c r="W66" s="32">
        <f t="shared" si="19"/>
        <v>1.1541883577694811E-3</v>
      </c>
      <c r="X66" s="1">
        <f t="shared" si="20"/>
        <v>1.0460336656380482</v>
      </c>
      <c r="Y66" s="33">
        <f t="shared" si="21"/>
        <v>1.1638855585494046E-3</v>
      </c>
    </row>
    <row r="67" spans="2:25" x14ac:dyDescent="0.2">
      <c r="B67" s="34">
        <f t="shared" si="22"/>
        <v>61</v>
      </c>
      <c r="C67" s="35">
        <f t="shared" si="0"/>
        <v>0.73939691155488263</v>
      </c>
      <c r="D67" s="36">
        <f t="shared" si="1"/>
        <v>1.064650843716541</v>
      </c>
      <c r="E67" s="70">
        <f t="shared" si="2"/>
        <v>1.0628981202232393</v>
      </c>
      <c r="F67" s="40">
        <f t="shared" si="3"/>
        <v>1.7527234933016889E-3</v>
      </c>
      <c r="G67" s="23">
        <f t="shared" si="23"/>
        <v>1.0322463804217628</v>
      </c>
      <c r="H67" s="24">
        <f t="shared" si="14"/>
        <v>324.04463294778196</v>
      </c>
      <c r="I67" s="39">
        <f t="shared" si="4"/>
        <v>1.0646549317532155</v>
      </c>
      <c r="J67" s="40">
        <f t="shared" si="5"/>
        <v>-4.088036674509965E-6</v>
      </c>
      <c r="K67" s="41">
        <f t="shared" si="6"/>
        <v>1.065083557526491</v>
      </c>
      <c r="L67" s="42">
        <f t="shared" si="7"/>
        <v>-4.3271380995002495E-4</v>
      </c>
      <c r="M67" s="41">
        <f t="shared" si="8"/>
        <v>1.8038848673397994</v>
      </c>
      <c r="N67" s="43">
        <f t="shared" si="9"/>
        <v>1.0646508441228446</v>
      </c>
      <c r="O67" s="44">
        <f t="shared" si="10"/>
        <v>-4.0630365738536511E-10</v>
      </c>
      <c r="P67" s="45">
        <f t="shared" si="15"/>
        <v>-2.3279484768910822E-8</v>
      </c>
      <c r="Q67" s="41">
        <f t="shared" si="16"/>
        <v>-8.3806145168078964E-5</v>
      </c>
      <c r="R67" s="41">
        <f t="shared" si="11"/>
        <v>1.0488335969926579</v>
      </c>
      <c r="S67" s="30">
        <f t="shared" si="17"/>
        <v>158.17246723883071</v>
      </c>
      <c r="T67" s="41">
        <f t="shared" si="12"/>
        <v>1.0632592180314728</v>
      </c>
      <c r="U67" s="82">
        <f t="shared" si="13"/>
        <v>1.3916256850681208E-3</v>
      </c>
      <c r="V67" s="32">
        <f t="shared" si="18"/>
        <v>1.0632445584108761</v>
      </c>
      <c r="W67" s="32">
        <f t="shared" si="19"/>
        <v>1.4062853056648894E-3</v>
      </c>
      <c r="X67" s="1">
        <f t="shared" si="20"/>
        <v>1.0632338974050664</v>
      </c>
      <c r="Y67" s="33">
        <f t="shared" si="21"/>
        <v>1.4169463114745984E-3</v>
      </c>
    </row>
    <row r="68" spans="2:25" x14ac:dyDescent="0.2">
      <c r="B68" s="34">
        <f t="shared" si="22"/>
        <v>62</v>
      </c>
      <c r="C68" s="35">
        <f t="shared" si="0"/>
        <v>0.79862232910984754</v>
      </c>
      <c r="D68" s="36">
        <f t="shared" si="1"/>
        <v>1.0821041362364843</v>
      </c>
      <c r="E68" s="70">
        <f t="shared" si="2"/>
        <v>1.0800196180785937</v>
      </c>
      <c r="F68" s="40">
        <f t="shared" si="3"/>
        <v>2.0845181578905692E-3</v>
      </c>
      <c r="G68" s="23">
        <f t="shared" si="23"/>
        <v>1.0444643483136011</v>
      </c>
      <c r="H68" s="24">
        <f t="shared" si="14"/>
        <v>376.39787922883141</v>
      </c>
      <c r="I68" s="39">
        <f t="shared" si="4"/>
        <v>1.0821107921597442</v>
      </c>
      <c r="J68" s="40">
        <f t="shared" si="5"/>
        <v>-6.6559232598795148E-6</v>
      </c>
      <c r="K68" s="41">
        <f t="shared" si="6"/>
        <v>1.0825727726385013</v>
      </c>
      <c r="L68" s="42">
        <f t="shared" si="7"/>
        <v>-4.6863640201699752E-4</v>
      </c>
      <c r="M68" s="41">
        <f t="shared" si="8"/>
        <v>1.8807089136888451</v>
      </c>
      <c r="N68" s="43">
        <f t="shared" si="9"/>
        <v>1.0821041362404626</v>
      </c>
      <c r="O68" s="44">
        <f t="shared" si="10"/>
        <v>-3.9783731864417859E-12</v>
      </c>
      <c r="P68" s="45">
        <f t="shared" si="15"/>
        <v>-2.2794399291112732E-10</v>
      </c>
      <c r="Q68" s="41">
        <f t="shared" si="16"/>
        <v>-8.2059837448005831E-7</v>
      </c>
      <c r="R68" s="41">
        <f t="shared" si="11"/>
        <v>1.0631138616255216</v>
      </c>
      <c r="S68" s="30">
        <f t="shared" si="17"/>
        <v>189.90274610962697</v>
      </c>
      <c r="T68" s="41">
        <f t="shared" si="12"/>
        <v>1.0804142004734745</v>
      </c>
      <c r="U68" s="82">
        <f t="shared" si="13"/>
        <v>1.6899357630097978E-3</v>
      </c>
      <c r="V68" s="32">
        <f t="shared" si="18"/>
        <v>1.080398398877489</v>
      </c>
      <c r="W68" s="32">
        <f t="shared" si="19"/>
        <v>1.7057373589952629E-3</v>
      </c>
      <c r="X68" s="1">
        <f t="shared" si="20"/>
        <v>1.0803867137482652</v>
      </c>
      <c r="Y68" s="33">
        <f t="shared" si="21"/>
        <v>1.7174224882190448E-3</v>
      </c>
    </row>
    <row r="69" spans="2:25" x14ac:dyDescent="0.2">
      <c r="B69" s="34">
        <f t="shared" si="22"/>
        <v>63</v>
      </c>
      <c r="C69" s="35">
        <f t="shared" si="0"/>
        <v>0.86305307674872278</v>
      </c>
      <c r="D69" s="36">
        <f t="shared" si="1"/>
        <v>1.0995574287564276</v>
      </c>
      <c r="E69" s="70">
        <f t="shared" si="2"/>
        <v>1.0970831241553376</v>
      </c>
      <c r="F69" s="40">
        <f t="shared" si="3"/>
        <v>2.4743046010899938E-3</v>
      </c>
      <c r="G69" s="23">
        <f t="shared" si="23"/>
        <v>1.0559032958682724</v>
      </c>
      <c r="H69" s="24">
        <f t="shared" si="14"/>
        <v>436.54132888155226</v>
      </c>
      <c r="I69" s="39">
        <f t="shared" si="4"/>
        <v>1.0995682974501533</v>
      </c>
      <c r="J69" s="40">
        <f t="shared" si="5"/>
        <v>-1.0868693725685219E-5</v>
      </c>
      <c r="K69" s="41">
        <f t="shared" si="6"/>
        <v>1.10004756073105</v>
      </c>
      <c r="L69" s="42">
        <f t="shared" si="7"/>
        <v>-4.9013197462244307E-4</v>
      </c>
      <c r="M69" s="41">
        <f t="shared" si="8"/>
        <v>1.9628105473553856</v>
      </c>
      <c r="N69" s="43">
        <f t="shared" si="9"/>
        <v>1.0995574291894279</v>
      </c>
      <c r="O69" s="44">
        <f t="shared" si="10"/>
        <v>-4.3300030228010655E-10</v>
      </c>
      <c r="P69" s="45">
        <f t="shared" si="15"/>
        <v>-2.4809089848538981E-8</v>
      </c>
      <c r="Q69" s="41">
        <f t="shared" si="16"/>
        <v>-8.931272345474033E-5</v>
      </c>
      <c r="R69" s="41">
        <f t="shared" si="11"/>
        <v>1.0768442016837838</v>
      </c>
      <c r="S69" s="30">
        <f t="shared" si="17"/>
        <v>227.13227072643781</v>
      </c>
      <c r="T69" s="41">
        <f t="shared" si="12"/>
        <v>1.097513606180033</v>
      </c>
      <c r="U69" s="82">
        <f t="shared" si="13"/>
        <v>2.0438225763945717E-3</v>
      </c>
      <c r="V69" s="32">
        <f t="shared" si="18"/>
        <v>1.0974965987823817</v>
      </c>
      <c r="W69" s="32">
        <f t="shared" si="19"/>
        <v>2.0608299740458857E-3</v>
      </c>
      <c r="X69" s="1">
        <f t="shared" si="20"/>
        <v>1.0974838259028332</v>
      </c>
      <c r="Y69" s="33">
        <f t="shared" si="21"/>
        <v>2.0736028535943696E-3</v>
      </c>
    </row>
    <row r="70" spans="2:25" x14ac:dyDescent="0.2">
      <c r="B70" s="34">
        <f t="shared" si="22"/>
        <v>64</v>
      </c>
      <c r="C70" s="35">
        <f t="shared" ref="C70:C76" si="24">TAN(D70)-D70</f>
        <v>0.93329312030292511</v>
      </c>
      <c r="D70" s="36">
        <f t="shared" ref="D70:D76" si="25">B70*2*PI()/360</f>
        <v>1.1170107212763709</v>
      </c>
      <c r="E70" s="70">
        <f t="shared" ref="E70:E76" si="26">C70^(1/3)/(0.693357+0.192484*(C70^(2/3)))</f>
        <v>1.1140786957804589</v>
      </c>
      <c r="F70" s="40">
        <f t="shared" ref="F70:F76" si="27">D70-E70</f>
        <v>2.9320254959119829E-3</v>
      </c>
      <c r="G70" s="23">
        <f t="shared" si="23"/>
        <v>1.0664407814947361</v>
      </c>
      <c r="H70" s="24">
        <f t="shared" si="14"/>
        <v>505.69939781634821</v>
      </c>
      <c r="I70" s="39">
        <f t="shared" ref="I70:I76" si="28">3^(1/3)*C70^(1/3)
-(2/5)*C70
+(9/175)*3^(2/3)*C70^(5/3)
-(2/175)*3^(1/3)*C70^(7/3)
-(144/67375)*C70^(9/3)
+(3258/3128125)*3^(2/3)*C70^(11/3)
-(49711/153278125)*3^(1/3)*C70^(13/3)
-(1130112/9306171875)*C70^(15/3)
+(5169659643/95304506171875)*3^(2/3)*C70^(17/3)</f>
        <v>1.1170285339919308</v>
      </c>
      <c r="J70" s="40">
        <f t="shared" ref="J70:J76" si="29">D70-I70</f>
        <v>-1.7812715559895054E-5</v>
      </c>
      <c r="K70" s="41">
        <f t="shared" ref="K70:K76" si="30">(3*C70)^(1/3)
-(2/5)*C70
+(3/175)*(3*C70)^(5/3)
-(2/1575)*(3*C70)^(7/3)
+(528/6670125)*(3*C70)^(9/3)
-(362/9384375)*(3*C70)^(11/3)</f>
        <v>1.1174960680392665</v>
      </c>
      <c r="L70" s="42">
        <f t="shared" ref="L70:L76" si="31">D70-K70</f>
        <v>-4.8534676289557765E-4</v>
      </c>
      <c r="M70" s="41">
        <f t="shared" ref="M70:M76" si="32">(3*C70)^(1/3)+(3/5)*C70+(1/11)*C70^(1.6)</f>
        <v>2.0508175900959249</v>
      </c>
      <c r="N70" s="43">
        <f t="shared" ref="N70:N76" si="33">ACOS(    SIN(ATAN(M70))       /  (C70+ATAN(M70))    )</f>
        <v>1.1170107236522866</v>
      </c>
      <c r="O70" s="44">
        <f t="shared" ref="O70:O76" si="34">D70-N70</f>
        <v>-2.375915686414487E-9</v>
      </c>
      <c r="P70" s="45">
        <f t="shared" si="15"/>
        <v>-1.3612994131047809E-7</v>
      </c>
      <c r="Q70" s="41">
        <f t="shared" si="16"/>
        <v>-4.9006778871772108E-4</v>
      </c>
      <c r="R70" s="41">
        <f t="shared" ref="R70:R76" si="35">1.447492*C70^(1/3)
-0.0472447*C70^(2/3)
-0.29949*C70</f>
        <v>1.0899311262274105</v>
      </c>
      <c r="S70" s="30">
        <f t="shared" si="17"/>
        <v>270.79595048960402</v>
      </c>
      <c r="T70" s="41">
        <f t="shared" ref="T70:T76" si="36">(C70^(1/3))/
(0.69328+(0.000565+0.1916*C70^(1/3))*C70^(1/3))</f>
        <v>1.1145476613651266</v>
      </c>
      <c r="U70" s="82">
        <f t="shared" ref="U70:U76" si="37">D70-T70</f>
        <v>2.4630599112442919E-3</v>
      </c>
      <c r="V70" s="32">
        <f t="shared" si="18"/>
        <v>1.1145293806415653</v>
      </c>
      <c r="W70" s="32">
        <f t="shared" si="19"/>
        <v>2.481340634805651E-3</v>
      </c>
      <c r="X70" s="1">
        <f t="shared" si="20"/>
        <v>1.1145154527933501</v>
      </c>
      <c r="Y70" s="33">
        <f t="shared" si="21"/>
        <v>2.4952684830208405E-3</v>
      </c>
    </row>
    <row r="71" spans="2:25" x14ac:dyDescent="0.2">
      <c r="B71" s="34">
        <f t="shared" si="22"/>
        <v>65</v>
      </c>
      <c r="C71" s="35">
        <f t="shared" si="24"/>
        <v>1.0100429067132444</v>
      </c>
      <c r="D71" s="36">
        <f t="shared" si="25"/>
        <v>1.1344640137963142</v>
      </c>
      <c r="E71" s="70">
        <f t="shared" si="26"/>
        <v>1.1309945806426096</v>
      </c>
      <c r="F71" s="40">
        <f t="shared" si="27"/>
        <v>3.4694331537046263E-3</v>
      </c>
      <c r="G71" s="23">
        <f t="shared" si="23"/>
        <v>1.0759317227488627</v>
      </c>
      <c r="H71" s="24">
        <f t="shared" ref="H71:H76" si="38">10000*(D71-G71)</f>
        <v>585.32291047451497</v>
      </c>
      <c r="I71" s="39">
        <f t="shared" si="28"/>
        <v>1.1344933362319616</v>
      </c>
      <c r="J71" s="40">
        <f t="shared" si="29"/>
        <v>-2.932243564734982E-5</v>
      </c>
      <c r="K71" s="41">
        <f t="shared" si="30"/>
        <v>1.1349001119274251</v>
      </c>
      <c r="L71" s="42">
        <f t="shared" si="31"/>
        <v>-4.3609813111089579E-4</v>
      </c>
      <c r="M71" s="41">
        <f t="shared" si="32"/>
        <v>2.1454616397022432</v>
      </c>
      <c r="N71" s="43">
        <f t="shared" si="33"/>
        <v>1.1344640205703316</v>
      </c>
      <c r="O71" s="44">
        <f t="shared" si="34"/>
        <v>-6.7740173470554055E-9</v>
      </c>
      <c r="P71" s="45">
        <f t="shared" ref="P71:P76" si="39">O71*360/(2*PI())</f>
        <v>-3.8812260433468139E-7</v>
      </c>
      <c r="Q71" s="41">
        <f t="shared" ref="Q71:Q76" si="40">P71*3600</f>
        <v>-1.397241375604853E-3</v>
      </c>
      <c r="R71" s="41">
        <f t="shared" si="35"/>
        <v>1.1022633049545001</v>
      </c>
      <c r="S71" s="30">
        <f t="shared" ref="S71:S76" si="41">10000*(D71-R71)</f>
        <v>322.00708841814139</v>
      </c>
      <c r="T71" s="41">
        <f t="shared" si="36"/>
        <v>1.1315047988743838</v>
      </c>
      <c r="U71" s="82">
        <f t="shared" si="37"/>
        <v>2.9592149219304087E-3</v>
      </c>
      <c r="V71" s="32">
        <f t="shared" ref="V71:V76" si="42">(C71^(1/3))/
(0.6932757402+(0.0005653682+0.1916191427*C71^(1/3))*C71^(1/3))</f>
        <v>1.1314851732756186</v>
      </c>
      <c r="W71" s="32">
        <f t="shared" ref="W71:W76" si="43">D71-V71</f>
        <v>2.9788405206956359E-3</v>
      </c>
      <c r="X71" s="1">
        <f t="shared" ref="X71:X76" si="44">(-0.0000044041+1.3904457432*C71^(1/3))/
(0.963946704+(0.0007905044+0.2664596767*C71^(1/3))*C71^(1/3))</f>
        <v>1.131470019332296</v>
      </c>
      <c r="Y71" s="33">
        <f t="shared" ref="Y71:Y76" si="45">D71-X71</f>
        <v>2.9939944640182681E-3</v>
      </c>
    </row>
    <row r="72" spans="2:25" x14ac:dyDescent="0.2">
      <c r="B72" s="34">
        <f t="shared" ref="B72:B76" si="46">B71+1</f>
        <v>66</v>
      </c>
      <c r="C72" s="35">
        <f t="shared" si="24"/>
        <v>1.0941194675879589</v>
      </c>
      <c r="D72" s="36">
        <f t="shared" si="25"/>
        <v>1.1519173063162575</v>
      </c>
      <c r="E72" s="70">
        <f t="shared" si="26"/>
        <v>1.1478168413028518</v>
      </c>
      <c r="F72" s="40">
        <f t="shared" si="27"/>
        <v>4.1004650134057741E-3</v>
      </c>
      <c r="G72" s="23">
        <f t="shared" ref="G72:G76" si="47">1.440859*(C72^(1/3))
-0.3660584*C72</f>
        <v>1.0842032729678874</v>
      </c>
      <c r="H72" s="24">
        <f t="shared" si="38"/>
        <v>677.14033348370117</v>
      </c>
      <c r="I72" s="39">
        <f t="shared" si="28"/>
        <v>1.1519658296277231</v>
      </c>
      <c r="J72" s="40">
        <f t="shared" si="29"/>
        <v>-4.8523311465542562E-5</v>
      </c>
      <c r="K72" s="41">
        <f t="shared" si="30"/>
        <v>1.152231998090381</v>
      </c>
      <c r="L72" s="42">
        <f t="shared" si="31"/>
        <v>-3.1469177412346561E-4</v>
      </c>
      <c r="M72" s="41">
        <f t="shared" si="32"/>
        <v>2.2476005196751641</v>
      </c>
      <c r="N72" s="43">
        <f t="shared" si="33"/>
        <v>1.1519173211961828</v>
      </c>
      <c r="O72" s="44">
        <f t="shared" si="34"/>
        <v>-1.4879925291921836E-8</v>
      </c>
      <c r="P72" s="45">
        <f t="shared" si="39"/>
        <v>-8.5255691869709064E-7</v>
      </c>
      <c r="Q72" s="41">
        <f t="shared" si="40"/>
        <v>-3.0692049073095264E-3</v>
      </c>
      <c r="R72" s="41">
        <f t="shared" si="35"/>
        <v>1.1137074725267175</v>
      </c>
      <c r="S72" s="30">
        <f t="shared" si="41"/>
        <v>382.09833789540016</v>
      </c>
      <c r="T72" s="41">
        <f t="shared" si="36"/>
        <v>1.1483712849105894</v>
      </c>
      <c r="U72" s="82">
        <f t="shared" si="37"/>
        <v>3.546021405668176E-3</v>
      </c>
      <c r="V72" s="32">
        <f t="shared" si="42"/>
        <v>1.1483502384951605</v>
      </c>
      <c r="W72" s="32">
        <f t="shared" si="43"/>
        <v>3.5670678210970586E-3</v>
      </c>
      <c r="X72" s="1">
        <f t="shared" si="44"/>
        <v>1.1483337830668872</v>
      </c>
      <c r="Y72" s="33">
        <f t="shared" si="45"/>
        <v>3.5835232493703906E-3</v>
      </c>
    </row>
    <row r="73" spans="2:25" x14ac:dyDescent="0.2">
      <c r="B73" s="34">
        <f t="shared" si="46"/>
        <v>67</v>
      </c>
      <c r="C73" s="35">
        <f t="shared" si="24"/>
        <v>1.1864817669875511</v>
      </c>
      <c r="D73" s="36">
        <f t="shared" si="25"/>
        <v>1.1693705988362006</v>
      </c>
      <c r="E73" s="70">
        <f t="shared" si="26"/>
        <v>1.1645288875060245</v>
      </c>
      <c r="F73" s="40">
        <f t="shared" si="27"/>
        <v>4.8417113301761905E-3</v>
      </c>
      <c r="G73" s="23">
        <f t="shared" si="47"/>
        <v>1.091048285893651</v>
      </c>
      <c r="H73" s="24">
        <f t="shared" si="38"/>
        <v>783.2231294254965</v>
      </c>
      <c r="I73" s="39">
        <f t="shared" si="28"/>
        <v>1.1694513930717967</v>
      </c>
      <c r="J73" s="40">
        <f t="shared" si="29"/>
        <v>-8.0794235596037822E-5</v>
      </c>
      <c r="K73" s="41">
        <f t="shared" si="30"/>
        <v>1.1694496755495647</v>
      </c>
      <c r="L73" s="42">
        <f t="shared" si="31"/>
        <v>-7.9076713364045759E-5</v>
      </c>
      <c r="M73" s="41">
        <f t="shared" si="32"/>
        <v>2.3582468129156715</v>
      </c>
      <c r="N73" s="43">
        <f t="shared" si="33"/>
        <v>1.1693706271469799</v>
      </c>
      <c r="O73" s="44">
        <f t="shared" si="34"/>
        <v>-2.8310779276452536E-8</v>
      </c>
      <c r="P73" s="45">
        <f t="shared" si="39"/>
        <v>-1.6220881672671648E-6</v>
      </c>
      <c r="Q73" s="41">
        <f t="shared" si="40"/>
        <v>-5.8395174021617932E-3</v>
      </c>
      <c r="R73" s="41">
        <f t="shared" si="35"/>
        <v>1.1241031943355901</v>
      </c>
      <c r="S73" s="30">
        <f t="shared" si="41"/>
        <v>452.67404500610508</v>
      </c>
      <c r="T73" s="41">
        <f t="shared" si="36"/>
        <v>1.1651307539367362</v>
      </c>
      <c r="U73" s="82">
        <f t="shared" si="37"/>
        <v>4.2398448994644955E-3</v>
      </c>
      <c r="V73" s="32">
        <f t="shared" si="42"/>
        <v>1.165108205957978</v>
      </c>
      <c r="W73" s="32">
        <f t="shared" si="43"/>
        <v>4.2623928782226095E-3</v>
      </c>
      <c r="X73" s="1">
        <f t="shared" si="44"/>
        <v>1.1650903689919161</v>
      </c>
      <c r="Y73" s="33">
        <f t="shared" si="45"/>
        <v>4.2802298442845554E-3</v>
      </c>
    </row>
    <row r="74" spans="2:25" x14ac:dyDescent="0.2">
      <c r="B74" s="34">
        <f t="shared" si="46"/>
        <v>68</v>
      </c>
      <c r="C74" s="35">
        <f t="shared" si="24"/>
        <v>1.2882629620601522</v>
      </c>
      <c r="D74" s="36">
        <f t="shared" si="25"/>
        <v>1.1868238913561442</v>
      </c>
      <c r="E74" s="70">
        <f t="shared" si="26"/>
        <v>1.1811108893243443</v>
      </c>
      <c r="F74" s="40">
        <f t="shared" si="27"/>
        <v>5.7130020317999186E-3</v>
      </c>
      <c r="G74" s="23">
        <f t="shared" si="47"/>
        <v>1.0962169008427387</v>
      </c>
      <c r="H74" s="24">
        <f t="shared" si="38"/>
        <v>906.06990513405481</v>
      </c>
      <c r="I74" s="39">
        <f t="shared" si="28"/>
        <v>1.1869593889707872</v>
      </c>
      <c r="J74" s="40">
        <f t="shared" si="29"/>
        <v>-1.3549761464304311E-4</v>
      </c>
      <c r="K74" s="41">
        <f t="shared" si="30"/>
        <v>1.1864892901889932</v>
      </c>
      <c r="L74" s="42">
        <f t="shared" si="31"/>
        <v>3.3460116715100519E-4</v>
      </c>
      <c r="M74" s="41">
        <f t="shared" si="32"/>
        <v>2.478604489878796</v>
      </c>
      <c r="N74" s="43">
        <f t="shared" si="33"/>
        <v>1.1868239404542587</v>
      </c>
      <c r="O74" s="44">
        <f t="shared" si="34"/>
        <v>-4.9098114462964304E-8</v>
      </c>
      <c r="P74" s="45">
        <f t="shared" si="39"/>
        <v>-2.813114740778081E-6</v>
      </c>
      <c r="Q74" s="41">
        <f t="shared" si="40"/>
        <v>-1.0127213066801092E-2</v>
      </c>
      <c r="R74" s="41">
        <f t="shared" si="35"/>
        <v>1.1332561146532472</v>
      </c>
      <c r="S74" s="30">
        <f t="shared" si="41"/>
        <v>535.67776702897027</v>
      </c>
      <c r="T74" s="41">
        <f t="shared" si="36"/>
        <v>1.1817636248651846</v>
      </c>
      <c r="U74" s="82">
        <f t="shared" si="37"/>
        <v>5.0602664909595862E-3</v>
      </c>
      <c r="V74" s="32">
        <f t="shared" si="42"/>
        <v>1.1817394893054227</v>
      </c>
      <c r="W74" s="32">
        <f t="shared" si="43"/>
        <v>5.0844020507214704E-3</v>
      </c>
      <c r="X74" s="1">
        <f t="shared" si="44"/>
        <v>1.181720185635287</v>
      </c>
      <c r="Y74" s="33">
        <f t="shared" si="45"/>
        <v>5.1037057208571657E-3</v>
      </c>
    </row>
    <row r="75" spans="2:25" x14ac:dyDescent="0.2">
      <c r="B75" s="34">
        <f t="shared" si="46"/>
        <v>69</v>
      </c>
      <c r="C75" s="35">
        <f t="shared" si="24"/>
        <v>1.4008118808177132</v>
      </c>
      <c r="D75" s="36">
        <f t="shared" si="25"/>
        <v>1.2042771838760873</v>
      </c>
      <c r="E75" s="70">
        <f t="shared" si="26"/>
        <v>1.1975390348213713</v>
      </c>
      <c r="F75" s="40">
        <f t="shared" si="27"/>
        <v>6.7381490547160361E-3</v>
      </c>
      <c r="G75" s="23">
        <f t="shared" si="47"/>
        <v>1.0994055974403696</v>
      </c>
      <c r="H75" s="24">
        <f t="shared" si="38"/>
        <v>1048.715864357177</v>
      </c>
      <c r="I75" s="39">
        <f t="shared" si="28"/>
        <v>1.2045063219586365</v>
      </c>
      <c r="J75" s="40">
        <f t="shared" si="29"/>
        <v>-2.2913808254920731E-4</v>
      </c>
      <c r="K75" s="41">
        <f t="shared" si="30"/>
        <v>1.2032536119218722</v>
      </c>
      <c r="L75" s="42">
        <f t="shared" si="31"/>
        <v>1.0235719542150967E-3</v>
      </c>
      <c r="M75" s="41">
        <f t="shared" si="32"/>
        <v>2.6101164365162193</v>
      </c>
      <c r="N75" s="43">
        <f t="shared" si="33"/>
        <v>1.2042772636047712</v>
      </c>
      <c r="O75" s="44">
        <f t="shared" si="34"/>
        <v>-7.9728683877178241E-8</v>
      </c>
      <c r="P75" s="45">
        <f t="shared" si="39"/>
        <v>-4.5681170922950462E-6</v>
      </c>
      <c r="Q75" s="41">
        <f t="shared" si="40"/>
        <v>-1.6445221532262168E-2</v>
      </c>
      <c r="R75" s="41">
        <f t="shared" si="35"/>
        <v>1.1409291586787427</v>
      </c>
      <c r="S75" s="30">
        <f t="shared" si="41"/>
        <v>633.48025197344612</v>
      </c>
      <c r="T75" s="41">
        <f t="shared" si="36"/>
        <v>1.1982463623160451</v>
      </c>
      <c r="U75" s="82">
        <f t="shared" si="37"/>
        <v>6.0308215600421988E-3</v>
      </c>
      <c r="V75" s="32">
        <f t="shared" si="42"/>
        <v>1.1982205473601073</v>
      </c>
      <c r="W75" s="32">
        <f t="shared" si="43"/>
        <v>6.0566365159799851E-3</v>
      </c>
      <c r="X75" s="1">
        <f t="shared" si="44"/>
        <v>1.1981996861972546</v>
      </c>
      <c r="Y75" s="33">
        <f t="shared" si="45"/>
        <v>6.0774976788326995E-3</v>
      </c>
    </row>
    <row r="76" spans="2:25" ht="13.5" thickBot="1" x14ac:dyDescent="0.25">
      <c r="B76" s="83">
        <f t="shared" si="46"/>
        <v>70</v>
      </c>
      <c r="C76" s="84">
        <f t="shared" si="24"/>
        <v>1.525746943058591</v>
      </c>
      <c r="D76" s="85">
        <f t="shared" si="25"/>
        <v>1.2217304763960306</v>
      </c>
      <c r="E76" s="86">
        <f t="shared" si="26"/>
        <v>1.2137845827765381</v>
      </c>
      <c r="F76" s="87">
        <f t="shared" si="27"/>
        <v>7.9458936194924945E-3</v>
      </c>
      <c r="G76" s="23">
        <f t="shared" si="47"/>
        <v>1.1002428007914649</v>
      </c>
      <c r="H76" s="24">
        <f t="shared" si="38"/>
        <v>1214.8767560456574</v>
      </c>
      <c r="I76" s="88">
        <f t="shared" si="28"/>
        <v>1.2221217063587917</v>
      </c>
      <c r="J76" s="87">
        <f t="shared" si="29"/>
        <v>-3.9122996276108601E-4</v>
      </c>
      <c r="K76" s="89">
        <f t="shared" si="30"/>
        <v>1.2195938179535728</v>
      </c>
      <c r="L76" s="90">
        <f t="shared" si="31"/>
        <v>2.1366584424578061E-3</v>
      </c>
      <c r="M76" s="89">
        <f t="shared" si="32"/>
        <v>2.754526853186186</v>
      </c>
      <c r="N76" s="91">
        <f t="shared" si="33"/>
        <v>1.2217305995641958</v>
      </c>
      <c r="O76" s="92">
        <f t="shared" si="34"/>
        <v>-1.2316816522250917E-7</v>
      </c>
      <c r="P76" s="93">
        <f t="shared" si="39"/>
        <v>-7.0570160376197799E-6</v>
      </c>
      <c r="Q76" s="89">
        <f t="shared" si="40"/>
        <v>-2.5405257735431206E-2</v>
      </c>
      <c r="R76" s="89">
        <f t="shared" si="35"/>
        <v>1.1468309414747879</v>
      </c>
      <c r="S76" s="30">
        <f t="shared" si="41"/>
        <v>748.99534921242685</v>
      </c>
      <c r="T76" s="89">
        <f t="shared" si="36"/>
        <v>1.2145505336025573</v>
      </c>
      <c r="U76" s="94">
        <f t="shared" si="37"/>
        <v>7.1799427934733373E-3</v>
      </c>
      <c r="V76" s="32">
        <f t="shared" si="42"/>
        <v>1.2145229410414597</v>
      </c>
      <c r="W76" s="32">
        <f t="shared" si="43"/>
        <v>7.2075353545708598E-3</v>
      </c>
      <c r="X76" s="1">
        <f t="shared" si="44"/>
        <v>1.2145004253987657</v>
      </c>
      <c r="Y76" s="33">
        <f t="shared" si="45"/>
        <v>7.2300509972649252E-3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AA3699F49FBA4695914DC8F16ECB4D" ma:contentTypeVersion="12" ma:contentTypeDescription="Crear nuevo documento." ma:contentTypeScope="" ma:versionID="8f0ac320c0f3f9bf644adbbe2f36b907">
  <xsd:schema xmlns:xsd="http://www.w3.org/2001/XMLSchema" xmlns:xs="http://www.w3.org/2001/XMLSchema" xmlns:p="http://schemas.microsoft.com/office/2006/metadata/properties" xmlns:ns1="http://schemas.microsoft.com/sharepoint/v3" xmlns:ns2="d96b600d-d988-4e5d-a445-eb0c7422656f" xmlns:ns3="c6246f04-1c13-4f79-ab57-0dc43ceaed91" targetNamespace="http://schemas.microsoft.com/office/2006/metadata/properties" ma:root="true" ma:fieldsID="68f6c150fc448bd6c8a943e7eac1e9f7" ns1:_="" ns2:_="" ns3:_="">
    <xsd:import namespace="http://schemas.microsoft.com/sharepoint/v3"/>
    <xsd:import namespace="d96b600d-d988-4e5d-a445-eb0c7422656f"/>
    <xsd:import namespace="c6246f04-1c13-4f79-ab57-0dc43ceaed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b600d-d988-4e5d-a445-eb0c7422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46f04-1c13-4f79-ab57-0dc43ceaed9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125F04-4B3E-4C97-B570-491AC8881536}"/>
</file>

<file path=customXml/itemProps2.xml><?xml version="1.0" encoding="utf-8"?>
<ds:datastoreItem xmlns:ds="http://schemas.openxmlformats.org/officeDocument/2006/customXml" ds:itemID="{5ED3A3F7-6E2B-4C6E-AFE8-35E9A5DF46DE}"/>
</file>

<file path=customXml/itemProps3.xml><?xml version="1.0" encoding="utf-8"?>
<ds:datastoreItem xmlns:ds="http://schemas.openxmlformats.org/officeDocument/2006/customXml" ds:itemID="{9A3ABAB7-D2E8-4D10-9E63-959FC39A2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López Rosado</dc:creator>
  <cp:lastModifiedBy>Alberto López Rosado</cp:lastModifiedBy>
  <dcterms:created xsi:type="dcterms:W3CDTF">2019-10-02T10:06:30Z</dcterms:created>
  <dcterms:modified xsi:type="dcterms:W3CDTF">2019-10-02T10:08:42Z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0x01010080AA3699F49FBA4695914DC8F16ECB4D</vt:lpwstr>
  </property>
</Properties>
</file>